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'Лист1'!$A$1:$F$112</definedName>
  </definedNames>
  <calcPr fullCalcOnLoad="1"/>
</workbook>
</file>

<file path=xl/sharedStrings.xml><?xml version="1.0" encoding="utf-8"?>
<sst xmlns="http://schemas.openxmlformats.org/spreadsheetml/2006/main" count="111" uniqueCount="107">
  <si>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</si>
  <si>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</si>
  <si>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</si>
  <si>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</si>
  <si>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</si>
  <si>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</si>
  <si>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</si>
  <si>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</si>
  <si>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</si>
  <si>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</si>
  <si>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</si>
  <si>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</si>
  <si>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</si>
  <si>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</si>
  <si>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</si>
  <si>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</si>
  <si>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</si>
  <si>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</si>
  <si>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</si>
  <si>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</si>
  <si>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</si>
  <si>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</si>
  <si>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</si>
  <si>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</si>
  <si>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</si>
  <si>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</si>
  <si>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</si>
  <si>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</si>
  <si>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</si>
  <si>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</si>
  <si>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</si>
  <si>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</si>
  <si>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</si>
  <si>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</si>
  <si>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</si>
  <si>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</si>
  <si>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</si>
  <si>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</si>
  <si>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</si>
  <si>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</si>
  <si>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</si>
  <si>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</si>
  <si>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</si>
  <si>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</si>
  <si>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</si>
  <si>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</si>
  <si>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</si>
  <si>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</si>
  <si>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</si>
  <si>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</si>
  <si>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</si>
  <si>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</si>
  <si>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</si>
  <si>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</si>
  <si>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</si>
  <si>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</si>
  <si>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</si>
  <si>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</si>
  <si>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</si>
  <si>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</si>
  <si>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>Секретар міської ради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</si>
  <si>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</si>
  <si>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</si>
  <si>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</si>
  <si>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</si>
  <si>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</si>
  <si>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</si>
  <si>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</si>
  <si>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</si>
  <si>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</si>
  <si>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</si>
  <si>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</si>
  <si>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</si>
  <si>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</si>
  <si>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</si>
  <si>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</si>
  <si>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</si>
  <si>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</si>
  <si>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</si>
  <si>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</si>
  <si>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</si>
  <si>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</si>
  <si>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</si>
  <si>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</si>
  <si>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</si>
  <si>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</si>
  <si>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</si>
  <si>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</si>
  <si>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</si>
  <si>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</si>
  <si>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Б.М.Смуток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</si>
  <si>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</si>
  <si>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 Інші податки та збори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</si>
  <si>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або комунальних унітарних підприємств та їх об`єднань, що вилучається до відповідного бюджету, та дивіденди (дохід),нараховані на акції (частки, паї) господарських товариств, у статутних капіталах яких є державна або комунальна власність </t>
    </r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</si>
  <si>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</si>
  <si>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</si>
  <si>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</si>
  <si>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</si>
  <si>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</si>
  <si>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Адміністративний збір за проведення державної реєстрації юридичних осіб,  фізичних осіб – підприємців та громадських формувань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</si>
  <si>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</si>
  <si>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</si>
  <si>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 реєстрацією</t>
  </si>
  <si>
    <t>Рентна плата за використання інших природних ресурсів</t>
  </si>
  <si>
    <r>
      <t xml:space="preserve">          Доходи бюджету м. Біла Церква на 2017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</si>
  <si>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</si>
  <si>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від  22.12.2016 року   №386-22-VII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</si>
</sst>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 vertical="justify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6" fillId="32" borderId="11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 vertical="justify"/>
    </xf>
    <xf numFmtId="0" fontId="6" fillId="0" borderId="19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wrapText="1"/>
    </xf>
    <xf numFmtId="0" fontId="10" fillId="0" borderId="25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10" fillId="0" borderId="31" xfId="0" applyFont="1" applyBorder="1" applyAlignment="1">
      <alignment wrapText="1"/>
    </xf>
    <xf numFmtId="0" fontId="8" fillId="0" borderId="31" xfId="0" applyFont="1" applyBorder="1" applyAlignment="1">
      <alignment/>
    </xf>
    <xf numFmtId="0" fontId="8" fillId="0" borderId="31" xfId="0" applyFont="1" applyBorder="1" applyAlignment="1">
      <alignment wrapText="1"/>
    </xf>
    <xf numFmtId="0" fontId="12" fillId="0" borderId="32" xfId="0" applyFont="1" applyBorder="1" applyAlignment="1">
      <alignment horizontal="right"/>
    </xf>
    <xf numFmtId="3" fontId="7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>
      <alignment wrapText="1"/>
    </xf>
    <xf numFmtId="3" fontId="17" fillId="0" borderId="25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0" fontId="8" fillId="0" borderId="33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2" borderId="11" xfId="0" applyFont="1" applyFill="1" applyBorder="1" applyAlignment="1">
      <alignment horizontal="right" vertical="justify"/>
    </xf>
    <xf numFmtId="0" fontId="8" fillId="0" borderId="22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8" fillId="32" borderId="31" xfId="0" applyFont="1" applyFill="1" applyBorder="1" applyAlignment="1">
      <alignment/>
    </xf>
    <xf numFmtId="0" fontId="10" fillId="0" borderId="31" xfId="0" applyFont="1" applyBorder="1" applyAlignment="1">
      <alignment/>
    </xf>
    <xf numFmtId="0" fontId="8" fillId="0" borderId="40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32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/>
    </xf>
    <xf numFmtId="0" fontId="10" fillId="0" borderId="37" xfId="0" applyFont="1" applyBorder="1" applyAlignment="1">
      <alignment wrapText="1"/>
    </xf>
    <xf numFmtId="0" fontId="19" fillId="32" borderId="41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8" fillId="0" borderId="42" xfId="0" applyFont="1" applyBorder="1" applyAlignment="1">
      <alignment/>
    </xf>
    <xf numFmtId="0" fontId="10" fillId="0" borderId="22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8" fillId="0" borderId="35" xfId="0" applyFont="1" applyBorder="1" applyAlignment="1">
      <alignment/>
    </xf>
    <xf numFmtId="3" fontId="8" fillId="0" borderId="3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SheetLayoutView="100" zoomScalePageLayoutView="0" workbookViewId="0" topLeftCell="A88">
      <selection activeCell="E13" sqref="E13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2.625" style="0" customWidth="1"/>
    <col min="4" max="4" width="13.625" style="0" customWidth="1"/>
    <col min="5" max="5" width="13.25390625" style="0" customWidth="1"/>
    <col min="6" max="6" width="14.7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4"/>
      <c r="F1" s="34" t="s">
        <v>54</v>
      </c>
    </row>
    <row r="2" spans="1:5" ht="12.75" customHeight="1">
      <c r="A2" s="2"/>
      <c r="B2" s="3"/>
      <c r="C2" s="34" t="s">
        <v>65</v>
      </c>
      <c r="E2" s="34"/>
    </row>
    <row r="3" spans="1:5" ht="12.75" customHeight="1">
      <c r="A3" s="2"/>
      <c r="B3" s="3"/>
      <c r="C3" s="34" t="s">
        <v>106</v>
      </c>
      <c r="E3" s="34"/>
    </row>
    <row r="4" spans="1:6" ht="14.25" customHeight="1">
      <c r="A4" s="2"/>
      <c r="B4" s="3"/>
      <c r="C4" s="34"/>
      <c r="D4" s="34"/>
      <c r="E4" s="34"/>
      <c r="F4" s="103"/>
    </row>
    <row r="5" spans="1:6" ht="14.25" customHeight="1" thickBot="1">
      <c r="A5" s="134" t="s">
        <v>104</v>
      </c>
      <c r="B5" s="134"/>
      <c r="C5" s="134"/>
      <c r="D5" s="134"/>
      <c r="E5" s="134"/>
      <c r="F5" s="134"/>
    </row>
    <row r="6" spans="1:6" ht="15" customHeight="1">
      <c r="A6" s="137" t="s">
        <v>0</v>
      </c>
      <c r="B6" s="139" t="s">
        <v>5</v>
      </c>
      <c r="C6" s="132" t="s">
        <v>2</v>
      </c>
      <c r="D6" s="141" t="s">
        <v>6</v>
      </c>
      <c r="E6" s="135" t="s">
        <v>1</v>
      </c>
      <c r="F6" s="136"/>
    </row>
    <row r="7" spans="1:6" ht="30.75" customHeight="1" thickBot="1">
      <c r="A7" s="138"/>
      <c r="B7" s="140"/>
      <c r="C7" s="133"/>
      <c r="D7" s="142"/>
      <c r="E7" s="40" t="s">
        <v>2</v>
      </c>
      <c r="F7" s="41" t="s">
        <v>55</v>
      </c>
    </row>
    <row r="8" spans="1:6" ht="12" customHeight="1" thickBot="1">
      <c r="A8" s="47">
        <v>1</v>
      </c>
      <c r="B8" s="48">
        <v>2</v>
      </c>
      <c r="C8" s="49" t="s">
        <v>64</v>
      </c>
      <c r="D8" s="50">
        <v>4</v>
      </c>
      <c r="E8" s="51">
        <v>5</v>
      </c>
      <c r="F8" s="52">
        <v>6</v>
      </c>
    </row>
    <row r="9" spans="1:6" ht="16.5" customHeight="1">
      <c r="A9" s="4">
        <v>10000000</v>
      </c>
      <c r="B9" s="54" t="s">
        <v>3</v>
      </c>
      <c r="C9" s="77">
        <f>D9+E9</f>
        <v>536085900</v>
      </c>
      <c r="D9" s="42">
        <f>SUM(D10,D19,D22,D24,D46)</f>
        <v>535085900</v>
      </c>
      <c r="E9" s="42">
        <f>SUM(E10,E19,E22,E24,E46)</f>
        <v>1000000</v>
      </c>
      <c r="F9" s="43"/>
    </row>
    <row r="10" spans="1:6" ht="16.5" customHeight="1">
      <c r="A10" s="5">
        <v>11000000</v>
      </c>
      <c r="B10" s="55" t="s">
        <v>14</v>
      </c>
      <c r="C10" s="78">
        <f>D10+E10</f>
        <v>307552400</v>
      </c>
      <c r="D10" s="6">
        <f>D11+D17</f>
        <v>307552400</v>
      </c>
      <c r="E10" s="36"/>
      <c r="F10" s="53"/>
    </row>
    <row r="11" spans="1:6" ht="16.5" customHeight="1">
      <c r="A11" s="5">
        <v>11010000</v>
      </c>
      <c r="B11" s="56" t="s">
        <v>63</v>
      </c>
      <c r="C11" s="78">
        <f aca="true" t="shared" si="0" ref="C11:C50">D11+E11</f>
        <v>306752400</v>
      </c>
      <c r="D11" s="6">
        <f>SUM(D12:D16)</f>
        <v>306752400</v>
      </c>
      <c r="E11" s="6"/>
      <c r="F11" s="44"/>
    </row>
    <row r="12" spans="1:6" ht="16.5" customHeight="1">
      <c r="A12" s="7">
        <v>11010100</v>
      </c>
      <c r="B12" s="57" t="s">
        <v>48</v>
      </c>
      <c r="C12" s="78">
        <f t="shared" si="0"/>
        <v>226552400</v>
      </c>
      <c r="D12" s="6">
        <v>226552400</v>
      </c>
      <c r="E12" s="6"/>
      <c r="F12" s="44"/>
    </row>
    <row r="13" spans="1:6" ht="24" customHeight="1">
      <c r="A13" s="7">
        <v>11010200</v>
      </c>
      <c r="B13" s="58" t="s">
        <v>49</v>
      </c>
      <c r="C13" s="78">
        <f t="shared" si="0"/>
        <v>64000000</v>
      </c>
      <c r="D13" s="6">
        <v>64000000</v>
      </c>
      <c r="E13" s="6"/>
      <c r="F13" s="44"/>
    </row>
    <row r="14" spans="1:6" ht="16.5" customHeight="1">
      <c r="A14" s="7">
        <v>11010400</v>
      </c>
      <c r="B14" s="58" t="s">
        <v>50</v>
      </c>
      <c r="C14" s="78">
        <f t="shared" si="0"/>
        <v>4800000</v>
      </c>
      <c r="D14" s="6">
        <v>4800000</v>
      </c>
      <c r="E14" s="6"/>
      <c r="F14" s="44"/>
    </row>
    <row r="15" spans="1:6" ht="16.5" customHeight="1">
      <c r="A15" s="5">
        <v>11010500</v>
      </c>
      <c r="B15" s="58" t="s">
        <v>51</v>
      </c>
      <c r="C15" s="78">
        <f t="shared" si="0"/>
        <v>10800000</v>
      </c>
      <c r="D15" s="6">
        <v>10800000</v>
      </c>
      <c r="E15" s="6"/>
      <c r="F15" s="44"/>
    </row>
    <row r="16" spans="1:6" ht="24" customHeight="1">
      <c r="A16" s="5">
        <v>11010900</v>
      </c>
      <c r="B16" s="39" t="s">
        <v>91</v>
      </c>
      <c r="C16" s="78">
        <f t="shared" si="0"/>
        <v>600000</v>
      </c>
      <c r="D16" s="6">
        <v>600000</v>
      </c>
      <c r="E16" s="6"/>
      <c r="F16" s="44"/>
    </row>
    <row r="17" spans="1:6" ht="16.5" customHeight="1">
      <c r="A17" s="5">
        <v>11020000</v>
      </c>
      <c r="B17" s="59" t="s">
        <v>57</v>
      </c>
      <c r="C17" s="78">
        <f t="shared" si="0"/>
        <v>800000</v>
      </c>
      <c r="D17" s="6">
        <f>SUM(D18:D18)</f>
        <v>800000</v>
      </c>
      <c r="E17" s="8"/>
      <c r="F17" s="45"/>
    </row>
    <row r="18" spans="1:6" ht="16.5" customHeight="1">
      <c r="A18" s="5">
        <v>11020200</v>
      </c>
      <c r="B18" s="56" t="s">
        <v>56</v>
      </c>
      <c r="C18" s="78">
        <f t="shared" si="0"/>
        <v>800000</v>
      </c>
      <c r="D18" s="6">
        <v>800000</v>
      </c>
      <c r="E18" s="6"/>
      <c r="F18" s="44"/>
    </row>
    <row r="19" spans="1:6" ht="16.5" customHeight="1">
      <c r="A19" s="5">
        <v>13000000</v>
      </c>
      <c r="B19" s="56" t="s">
        <v>103</v>
      </c>
      <c r="C19" s="78">
        <f t="shared" si="0"/>
        <v>2500</v>
      </c>
      <c r="D19" s="6">
        <v>2500</v>
      </c>
      <c r="E19" s="10"/>
      <c r="F19" s="46"/>
    </row>
    <row r="20" spans="1:6" ht="16.5" customHeight="1">
      <c r="A20" s="5">
        <v>13010000</v>
      </c>
      <c r="B20" s="56" t="s">
        <v>70</v>
      </c>
      <c r="C20" s="78">
        <f t="shared" si="0"/>
        <v>2500</v>
      </c>
      <c r="D20" s="6">
        <v>2500</v>
      </c>
      <c r="E20" s="10"/>
      <c r="F20" s="46"/>
    </row>
    <row r="21" spans="1:6" ht="25.5" customHeight="1">
      <c r="A21" s="5">
        <v>13010200</v>
      </c>
      <c r="B21" s="58" t="s">
        <v>71</v>
      </c>
      <c r="C21" s="78">
        <f t="shared" si="0"/>
        <v>2500</v>
      </c>
      <c r="D21" s="6">
        <v>2500</v>
      </c>
      <c r="E21" s="10"/>
      <c r="F21" s="46"/>
    </row>
    <row r="22" spans="1:6" ht="16.5" customHeight="1">
      <c r="A22" s="5">
        <v>14000000</v>
      </c>
      <c r="B22" s="58" t="s">
        <v>83</v>
      </c>
      <c r="C22" s="78">
        <f t="shared" si="0"/>
        <v>75000000</v>
      </c>
      <c r="D22" s="6">
        <v>75000000</v>
      </c>
      <c r="E22" s="6"/>
      <c r="F22" s="44"/>
    </row>
    <row r="23" spans="1:6" ht="16.5" customHeight="1">
      <c r="A23" s="5">
        <v>14040000</v>
      </c>
      <c r="B23" s="85" t="s">
        <v>75</v>
      </c>
      <c r="C23" s="78">
        <f t="shared" si="0"/>
        <v>75000000</v>
      </c>
      <c r="D23" s="6">
        <v>75000000</v>
      </c>
      <c r="E23" s="6"/>
      <c r="F23" s="44"/>
    </row>
    <row r="24" spans="1:6" ht="16.5" customHeight="1">
      <c r="A24" s="5">
        <v>18000000</v>
      </c>
      <c r="B24" s="58" t="s">
        <v>76</v>
      </c>
      <c r="C24" s="78">
        <f t="shared" si="0"/>
        <v>152531000</v>
      </c>
      <c r="D24" s="6">
        <f>D25+D36+D43</f>
        <v>152531000</v>
      </c>
      <c r="E24" s="6"/>
      <c r="F24" s="44"/>
    </row>
    <row r="25" spans="1:6" ht="16.5" customHeight="1">
      <c r="A25" s="5">
        <v>18010000</v>
      </c>
      <c r="B25" s="58" t="s">
        <v>72</v>
      </c>
      <c r="C25" s="78">
        <f t="shared" si="0"/>
        <v>62500000</v>
      </c>
      <c r="D25" s="6">
        <f>SUM(D26:D35)</f>
        <v>62500000</v>
      </c>
      <c r="E25" s="6"/>
      <c r="F25" s="44"/>
    </row>
    <row r="26" spans="1:6" ht="24" customHeight="1">
      <c r="A26" s="5">
        <v>18010100</v>
      </c>
      <c r="B26" s="58" t="s">
        <v>73</v>
      </c>
      <c r="C26" s="78">
        <f t="shared" si="0"/>
        <v>100000</v>
      </c>
      <c r="D26" s="6">
        <v>100000</v>
      </c>
      <c r="E26" s="6"/>
      <c r="F26" s="44"/>
    </row>
    <row r="27" spans="1:6" ht="23.25" customHeight="1">
      <c r="A27" s="5">
        <v>18010200</v>
      </c>
      <c r="B27" s="58" t="s">
        <v>74</v>
      </c>
      <c r="C27" s="78">
        <f t="shared" si="0"/>
        <v>500000</v>
      </c>
      <c r="D27" s="6">
        <v>500000</v>
      </c>
      <c r="E27" s="6"/>
      <c r="F27" s="44"/>
    </row>
    <row r="28" spans="1:6" ht="23.25" customHeight="1">
      <c r="A28" s="5">
        <v>18010300</v>
      </c>
      <c r="B28" s="58" t="s">
        <v>78</v>
      </c>
      <c r="C28" s="78">
        <f t="shared" si="0"/>
        <v>400000</v>
      </c>
      <c r="D28" s="6">
        <v>400000</v>
      </c>
      <c r="E28" s="6"/>
      <c r="F28" s="44"/>
    </row>
    <row r="29" spans="1:6" ht="24" customHeight="1">
      <c r="A29" s="5">
        <v>18010400</v>
      </c>
      <c r="B29" s="58" t="s">
        <v>79</v>
      </c>
      <c r="C29" s="78">
        <f t="shared" si="0"/>
        <v>6800000</v>
      </c>
      <c r="D29" s="6">
        <v>6800000</v>
      </c>
      <c r="E29" s="6"/>
      <c r="F29" s="44"/>
    </row>
    <row r="30" spans="1:6" ht="16.5" customHeight="1">
      <c r="A30" s="5">
        <v>18010500</v>
      </c>
      <c r="B30" s="58" t="s">
        <v>38</v>
      </c>
      <c r="C30" s="78">
        <f t="shared" si="0"/>
        <v>13000000</v>
      </c>
      <c r="D30" s="6">
        <v>13000000</v>
      </c>
      <c r="E30" s="6"/>
      <c r="F30" s="44"/>
    </row>
    <row r="31" spans="1:6" ht="16.5" customHeight="1">
      <c r="A31" s="5">
        <v>18010600</v>
      </c>
      <c r="B31" s="58" t="s">
        <v>39</v>
      </c>
      <c r="C31" s="78">
        <f t="shared" si="0"/>
        <v>27780000</v>
      </c>
      <c r="D31" s="6">
        <v>27780000</v>
      </c>
      <c r="E31" s="6"/>
      <c r="F31" s="44"/>
    </row>
    <row r="32" spans="1:6" ht="16.5" customHeight="1">
      <c r="A32" s="5">
        <v>18010700</v>
      </c>
      <c r="B32" s="58" t="s">
        <v>40</v>
      </c>
      <c r="C32" s="78">
        <f t="shared" si="0"/>
        <v>1570000</v>
      </c>
      <c r="D32" s="6">
        <v>1570000</v>
      </c>
      <c r="E32" s="6"/>
      <c r="F32" s="44"/>
    </row>
    <row r="33" spans="1:6" ht="16.5" customHeight="1">
      <c r="A33" s="5">
        <v>18010900</v>
      </c>
      <c r="B33" s="58" t="s">
        <v>41</v>
      </c>
      <c r="C33" s="78">
        <f t="shared" si="0"/>
        <v>10850000</v>
      </c>
      <c r="D33" s="6">
        <v>10850000</v>
      </c>
      <c r="E33" s="6"/>
      <c r="F33" s="44"/>
    </row>
    <row r="34" spans="1:6" ht="16.5" customHeight="1">
      <c r="A34" s="5">
        <v>18011000</v>
      </c>
      <c r="B34" s="58" t="s">
        <v>84</v>
      </c>
      <c r="C34" s="78">
        <f t="shared" si="0"/>
        <v>1120000</v>
      </c>
      <c r="D34" s="6">
        <v>1120000</v>
      </c>
      <c r="E34" s="6"/>
      <c r="F34" s="44"/>
    </row>
    <row r="35" spans="1:6" ht="16.5" customHeight="1">
      <c r="A35" s="5">
        <v>18011100</v>
      </c>
      <c r="B35" s="58" t="s">
        <v>85</v>
      </c>
      <c r="C35" s="78">
        <f t="shared" si="0"/>
        <v>380000</v>
      </c>
      <c r="D35" s="6">
        <v>380000</v>
      </c>
      <c r="E35" s="6"/>
      <c r="F35" s="44"/>
    </row>
    <row r="36" spans="1:6" ht="16.5" customHeight="1">
      <c r="A36" s="5">
        <v>18030000</v>
      </c>
      <c r="B36" s="58" t="s">
        <v>86</v>
      </c>
      <c r="C36" s="78">
        <f t="shared" si="0"/>
        <v>31000</v>
      </c>
      <c r="D36" s="6">
        <f>D37+D38</f>
        <v>31000</v>
      </c>
      <c r="E36" s="6"/>
      <c r="F36" s="44"/>
    </row>
    <row r="37" spans="1:6" ht="16.5" customHeight="1">
      <c r="A37" s="5">
        <v>18030100</v>
      </c>
      <c r="B37" s="58" t="s">
        <v>87</v>
      </c>
      <c r="C37" s="78">
        <v>30000</v>
      </c>
      <c r="D37" s="6">
        <v>30000</v>
      </c>
      <c r="E37" s="6"/>
      <c r="F37" s="44"/>
    </row>
    <row r="38" spans="1:6" ht="16.5" customHeight="1" thickBot="1">
      <c r="A38" s="24">
        <v>18030200</v>
      </c>
      <c r="B38" s="105" t="s">
        <v>88</v>
      </c>
      <c r="C38" s="79">
        <v>1000</v>
      </c>
      <c r="D38" s="86">
        <v>1000</v>
      </c>
      <c r="E38" s="86"/>
      <c r="F38" s="87"/>
    </row>
    <row r="39" spans="1:6" ht="16.5" customHeight="1">
      <c r="A39" s="16"/>
      <c r="B39" s="39"/>
      <c r="C39" s="38"/>
      <c r="D39" s="12"/>
      <c r="E39" s="12"/>
      <c r="F39" s="12"/>
    </row>
    <row r="40" spans="1:6" ht="16.5" customHeight="1">
      <c r="A40" s="16"/>
      <c r="B40" s="39"/>
      <c r="C40" s="38"/>
      <c r="D40" s="12"/>
      <c r="E40" s="12"/>
      <c r="F40" s="12"/>
    </row>
    <row r="41" spans="3:5" ht="16.5" customHeight="1" thickBot="1">
      <c r="C41" s="17"/>
      <c r="D41" s="38"/>
      <c r="E41" s="12" t="s">
        <v>53</v>
      </c>
    </row>
    <row r="42" spans="1:6" ht="16.5" customHeight="1" thickBot="1">
      <c r="A42" s="94">
        <v>1</v>
      </c>
      <c r="B42" s="98">
        <v>2</v>
      </c>
      <c r="C42" s="94">
        <v>3</v>
      </c>
      <c r="D42" s="96">
        <v>4</v>
      </c>
      <c r="E42" s="96">
        <v>5</v>
      </c>
      <c r="F42" s="97">
        <v>6</v>
      </c>
    </row>
    <row r="43" spans="1:6" ht="16.5" customHeight="1">
      <c r="A43" s="5">
        <v>18050000</v>
      </c>
      <c r="B43" s="67" t="s">
        <v>42</v>
      </c>
      <c r="C43" s="78">
        <f t="shared" si="0"/>
        <v>90000000</v>
      </c>
      <c r="D43" s="6">
        <f>SUM(D44:D45)</f>
        <v>90000000</v>
      </c>
      <c r="E43" s="6"/>
      <c r="F43" s="44"/>
    </row>
    <row r="44" spans="1:6" ht="15" customHeight="1">
      <c r="A44" s="5">
        <v>18050300</v>
      </c>
      <c r="B44" s="67" t="s">
        <v>27</v>
      </c>
      <c r="C44" s="78">
        <f t="shared" si="0"/>
        <v>16500000</v>
      </c>
      <c r="D44" s="6">
        <v>16500000</v>
      </c>
      <c r="E44" s="6"/>
      <c r="F44" s="44"/>
    </row>
    <row r="45" spans="1:6" ht="14.25" customHeight="1">
      <c r="A45" s="13">
        <v>18050400</v>
      </c>
      <c r="B45" s="108" t="s">
        <v>28</v>
      </c>
      <c r="C45" s="88">
        <f t="shared" si="0"/>
        <v>73500000</v>
      </c>
      <c r="D45" s="18">
        <v>73500000</v>
      </c>
      <c r="E45" s="18"/>
      <c r="F45" s="73"/>
    </row>
    <row r="46" spans="1:6" ht="15" customHeight="1">
      <c r="A46" s="5">
        <v>19000000</v>
      </c>
      <c r="B46" s="67" t="s">
        <v>92</v>
      </c>
      <c r="C46" s="78">
        <f t="shared" si="0"/>
        <v>1000000</v>
      </c>
      <c r="D46" s="6"/>
      <c r="E46" s="6">
        <v>1000000</v>
      </c>
      <c r="F46" s="44"/>
    </row>
    <row r="47" spans="1:6" ht="16.5" customHeight="1">
      <c r="A47" s="5">
        <v>19010000</v>
      </c>
      <c r="B47" s="67" t="s">
        <v>43</v>
      </c>
      <c r="C47" s="78">
        <f t="shared" si="0"/>
        <v>1000000</v>
      </c>
      <c r="D47" s="6"/>
      <c r="E47" s="6">
        <f>SUM(E48:E50)</f>
        <v>1000000</v>
      </c>
      <c r="F47" s="44"/>
    </row>
    <row r="48" spans="1:6" ht="14.25" customHeight="1">
      <c r="A48" s="5">
        <v>19010100</v>
      </c>
      <c r="B48" s="67" t="s">
        <v>44</v>
      </c>
      <c r="C48" s="78">
        <f t="shared" si="0"/>
        <v>874000</v>
      </c>
      <c r="D48" s="14"/>
      <c r="E48" s="14">
        <v>874000</v>
      </c>
      <c r="F48" s="64"/>
    </row>
    <row r="49" spans="1:6" ht="14.25" customHeight="1">
      <c r="A49" s="13">
        <v>19010200</v>
      </c>
      <c r="B49" s="108" t="s">
        <v>89</v>
      </c>
      <c r="C49" s="88">
        <v>6000</v>
      </c>
      <c r="D49" s="15"/>
      <c r="E49" s="15">
        <v>6000</v>
      </c>
      <c r="F49" s="89"/>
    </row>
    <row r="50" spans="1:6" ht="24" customHeight="1">
      <c r="A50" s="19">
        <v>19010300</v>
      </c>
      <c r="B50" s="109" t="s">
        <v>45</v>
      </c>
      <c r="C50" s="88">
        <f t="shared" si="0"/>
        <v>120000</v>
      </c>
      <c r="D50" s="15"/>
      <c r="E50" s="15">
        <v>120000</v>
      </c>
      <c r="F50" s="89"/>
    </row>
    <row r="51" spans="1:6" ht="12.75" customHeight="1">
      <c r="A51" s="25">
        <v>20000000</v>
      </c>
      <c r="B51" s="76" t="s">
        <v>4</v>
      </c>
      <c r="C51" s="83">
        <f>D51+E51</f>
        <v>45403724</v>
      </c>
      <c r="D51" s="90">
        <f>SUM(D52,D59,D72,D83)</f>
        <v>15471529</v>
      </c>
      <c r="E51" s="90">
        <f>SUM(E52,E59,E72,E83)</f>
        <v>29932195</v>
      </c>
      <c r="F51" s="93">
        <f>SUM(F52,F59,F72,F83)</f>
        <v>1300000</v>
      </c>
    </row>
    <row r="52" spans="1:6" ht="15" customHeight="1">
      <c r="A52" s="5">
        <v>21000000</v>
      </c>
      <c r="B52" s="65" t="s">
        <v>15</v>
      </c>
      <c r="C52" s="80">
        <f>D52+E52</f>
        <v>621029</v>
      </c>
      <c r="D52" s="8">
        <f>SUM(D53,D55)</f>
        <v>621029</v>
      </c>
      <c r="E52" s="6"/>
      <c r="F52" s="44"/>
    </row>
    <row r="53" spans="1:6" ht="35.25" customHeight="1">
      <c r="A53" s="7">
        <v>21010000</v>
      </c>
      <c r="B53" s="66" t="s">
        <v>93</v>
      </c>
      <c r="C53" s="80">
        <f aca="true" t="shared" si="1" ref="C53:C78">D53+E53</f>
        <v>500000</v>
      </c>
      <c r="D53" s="6">
        <v>500000</v>
      </c>
      <c r="E53" s="6"/>
      <c r="F53" s="44"/>
    </row>
    <row r="54" spans="1:6" ht="21.75" customHeight="1">
      <c r="A54" s="5">
        <v>21010300</v>
      </c>
      <c r="B54" s="110" t="s">
        <v>59</v>
      </c>
      <c r="C54" s="80">
        <f t="shared" si="1"/>
        <v>500000</v>
      </c>
      <c r="D54" s="6">
        <v>500000</v>
      </c>
      <c r="E54" s="6"/>
      <c r="F54" s="44"/>
    </row>
    <row r="55" spans="1:6" ht="16.5" customHeight="1">
      <c r="A55" s="5">
        <v>21080000</v>
      </c>
      <c r="B55" s="65" t="s">
        <v>16</v>
      </c>
      <c r="C55" s="80">
        <f t="shared" si="1"/>
        <v>121029</v>
      </c>
      <c r="D55" s="6">
        <f>SUM(D56:D58)</f>
        <v>121029</v>
      </c>
      <c r="E55" s="6"/>
      <c r="F55" s="46"/>
    </row>
    <row r="56" spans="1:6" ht="22.5" customHeight="1">
      <c r="A56" s="7">
        <v>21080900</v>
      </c>
      <c r="B56" s="66" t="s">
        <v>17</v>
      </c>
      <c r="C56" s="80">
        <f t="shared" si="1"/>
        <v>1000</v>
      </c>
      <c r="D56" s="6">
        <v>1000</v>
      </c>
      <c r="E56" s="6"/>
      <c r="F56" s="44"/>
    </row>
    <row r="57" spans="1:6" ht="16.5" customHeight="1">
      <c r="A57" s="5">
        <v>21081100</v>
      </c>
      <c r="B57" s="67" t="s">
        <v>10</v>
      </c>
      <c r="C57" s="80">
        <f t="shared" si="1"/>
        <v>100000</v>
      </c>
      <c r="D57" s="6">
        <v>100000</v>
      </c>
      <c r="E57" s="6"/>
      <c r="F57" s="44"/>
    </row>
    <row r="58" spans="1:6" ht="25.5" customHeight="1">
      <c r="A58" s="5">
        <v>21081500</v>
      </c>
      <c r="B58" s="68" t="s">
        <v>105</v>
      </c>
      <c r="C58" s="80">
        <f t="shared" si="1"/>
        <v>20029</v>
      </c>
      <c r="D58" s="6">
        <v>20029</v>
      </c>
      <c r="E58" s="6"/>
      <c r="F58" s="44"/>
    </row>
    <row r="59" spans="1:6" ht="16.5" customHeight="1">
      <c r="A59" s="23">
        <v>22000000</v>
      </c>
      <c r="B59" s="111" t="s">
        <v>29</v>
      </c>
      <c r="C59" s="80">
        <f t="shared" si="1"/>
        <v>11200500</v>
      </c>
      <c r="D59" s="6">
        <f>SUM(D60,D65,D67)</f>
        <v>11200500</v>
      </c>
      <c r="E59" s="21"/>
      <c r="F59" s="60"/>
    </row>
    <row r="60" spans="1:6" ht="16.5" customHeight="1">
      <c r="A60" s="23">
        <v>22010000</v>
      </c>
      <c r="B60" s="111" t="s">
        <v>69</v>
      </c>
      <c r="C60" s="80">
        <f t="shared" si="1"/>
        <v>6600500</v>
      </c>
      <c r="D60" s="6">
        <f>SUM(D61:D64)</f>
        <v>6600500</v>
      </c>
      <c r="E60" s="21"/>
      <c r="F60" s="60"/>
    </row>
    <row r="61" spans="1:6" ht="24.75" customHeight="1">
      <c r="A61" s="23">
        <v>22010300</v>
      </c>
      <c r="B61" s="107" t="s">
        <v>99</v>
      </c>
      <c r="C61" s="80">
        <f t="shared" si="1"/>
        <v>1150000</v>
      </c>
      <c r="D61" s="6">
        <v>1150000</v>
      </c>
      <c r="E61" s="21"/>
      <c r="F61" s="60"/>
    </row>
    <row r="62" spans="1:6" ht="16.5" customHeight="1">
      <c r="A62" s="23">
        <v>22012500</v>
      </c>
      <c r="B62" s="112" t="s">
        <v>100</v>
      </c>
      <c r="C62" s="80">
        <f t="shared" si="1"/>
        <v>4613000</v>
      </c>
      <c r="D62" s="6">
        <v>4613000</v>
      </c>
      <c r="E62" s="21"/>
      <c r="F62" s="60"/>
    </row>
    <row r="63" spans="1:6" ht="14.25" customHeight="1">
      <c r="A63" s="23">
        <v>22012600</v>
      </c>
      <c r="B63" s="106" t="s">
        <v>101</v>
      </c>
      <c r="C63" s="80">
        <f t="shared" si="1"/>
        <v>800000</v>
      </c>
      <c r="D63" s="6">
        <v>800000</v>
      </c>
      <c r="E63" s="21"/>
      <c r="F63" s="60"/>
    </row>
    <row r="64" spans="1:6" ht="36.75" customHeight="1">
      <c r="A64" s="104">
        <v>22012900</v>
      </c>
      <c r="B64" s="66" t="s">
        <v>102</v>
      </c>
      <c r="C64" s="80">
        <f t="shared" si="1"/>
        <v>37500</v>
      </c>
      <c r="D64" s="6">
        <v>37500</v>
      </c>
      <c r="E64" s="21"/>
      <c r="F64" s="60"/>
    </row>
    <row r="65" spans="1:6" ht="16.5" customHeight="1">
      <c r="A65" s="5">
        <v>22080000</v>
      </c>
      <c r="B65" s="68" t="s">
        <v>46</v>
      </c>
      <c r="C65" s="80">
        <f t="shared" si="1"/>
        <v>3200000</v>
      </c>
      <c r="D65" s="6">
        <v>3200000</v>
      </c>
      <c r="E65" s="6"/>
      <c r="F65" s="44"/>
    </row>
    <row r="66" spans="1:6" ht="23.25" customHeight="1">
      <c r="A66" s="7">
        <v>22080400</v>
      </c>
      <c r="B66" s="68" t="s">
        <v>94</v>
      </c>
      <c r="C66" s="80">
        <f t="shared" si="1"/>
        <v>3200000</v>
      </c>
      <c r="D66" s="6">
        <v>3200000</v>
      </c>
      <c r="E66" s="6"/>
      <c r="F66" s="44"/>
    </row>
    <row r="67" spans="1:6" ht="16.5" customHeight="1">
      <c r="A67" s="5">
        <v>22090000</v>
      </c>
      <c r="B67" s="67" t="s">
        <v>47</v>
      </c>
      <c r="C67" s="80">
        <f t="shared" si="1"/>
        <v>1400000</v>
      </c>
      <c r="D67" s="6">
        <f>SUM(D68:D71)</f>
        <v>1400000</v>
      </c>
      <c r="E67" s="21"/>
      <c r="F67" s="60"/>
    </row>
    <row r="68" spans="1:6" ht="21.75" customHeight="1">
      <c r="A68" s="7">
        <v>22090100</v>
      </c>
      <c r="B68" s="68" t="s">
        <v>18</v>
      </c>
      <c r="C68" s="80">
        <f t="shared" si="1"/>
        <v>300000</v>
      </c>
      <c r="D68" s="6">
        <v>300000</v>
      </c>
      <c r="E68" s="22"/>
      <c r="F68" s="61"/>
    </row>
    <row r="69" spans="1:6" ht="16.5" customHeight="1">
      <c r="A69" s="7">
        <v>22090200</v>
      </c>
      <c r="B69" s="68" t="s">
        <v>66</v>
      </c>
      <c r="C69" s="80">
        <f t="shared" si="1"/>
        <v>150</v>
      </c>
      <c r="D69" s="6">
        <v>150</v>
      </c>
      <c r="E69" s="22"/>
      <c r="F69" s="61"/>
    </row>
    <row r="70" spans="1:6" ht="21.75" customHeight="1">
      <c r="A70" s="7">
        <v>22090300</v>
      </c>
      <c r="B70" s="68" t="s">
        <v>67</v>
      </c>
      <c r="C70" s="80">
        <f t="shared" si="1"/>
        <v>50</v>
      </c>
      <c r="D70" s="6">
        <v>50</v>
      </c>
      <c r="E70" s="22"/>
      <c r="F70" s="61"/>
    </row>
    <row r="71" spans="1:6" ht="14.25" customHeight="1">
      <c r="A71" s="5">
        <v>22090400</v>
      </c>
      <c r="B71" s="67" t="s">
        <v>20</v>
      </c>
      <c r="C71" s="80">
        <f t="shared" si="1"/>
        <v>1099800</v>
      </c>
      <c r="D71" s="6">
        <v>1099800</v>
      </c>
      <c r="E71" s="6"/>
      <c r="F71" s="44"/>
    </row>
    <row r="72" spans="1:6" ht="15" customHeight="1">
      <c r="A72" s="5">
        <v>24000000</v>
      </c>
      <c r="B72" s="67" t="s">
        <v>19</v>
      </c>
      <c r="C72" s="80">
        <f t="shared" si="1"/>
        <v>5204000</v>
      </c>
      <c r="D72" s="6">
        <f>D73+D77+D82</f>
        <v>3650000</v>
      </c>
      <c r="E72" s="6">
        <f>E73+E77+E82</f>
        <v>1554000</v>
      </c>
      <c r="F72" s="44">
        <v>1300000</v>
      </c>
    </row>
    <row r="73" spans="1:6" ht="16.5" customHeight="1">
      <c r="A73" s="5">
        <v>24060000</v>
      </c>
      <c r="B73" s="65" t="s">
        <v>16</v>
      </c>
      <c r="C73" s="80">
        <f t="shared" si="1"/>
        <v>404000</v>
      </c>
      <c r="D73" s="6">
        <f>D74+D76</f>
        <v>150000</v>
      </c>
      <c r="E73" s="6">
        <f>SUM(E74:E76)</f>
        <v>254000</v>
      </c>
      <c r="F73" s="44"/>
    </row>
    <row r="74" spans="1:6" ht="16.5" customHeight="1">
      <c r="A74" s="5">
        <v>24060300</v>
      </c>
      <c r="B74" s="67" t="s">
        <v>16</v>
      </c>
      <c r="C74" s="80">
        <f t="shared" si="1"/>
        <v>150000</v>
      </c>
      <c r="D74" s="6">
        <v>150000</v>
      </c>
      <c r="E74" s="9"/>
      <c r="F74" s="62"/>
    </row>
    <row r="75" spans="1:6" ht="16.5" customHeight="1">
      <c r="A75" s="5">
        <v>24061600</v>
      </c>
      <c r="B75" s="67" t="s">
        <v>58</v>
      </c>
      <c r="C75" s="80">
        <f t="shared" si="1"/>
        <v>250000</v>
      </c>
      <c r="D75" s="6"/>
      <c r="E75" s="6">
        <v>250000</v>
      </c>
      <c r="F75" s="44"/>
    </row>
    <row r="76" spans="1:6" ht="24.75" customHeight="1">
      <c r="A76" s="5">
        <v>24062100</v>
      </c>
      <c r="B76" s="68" t="s">
        <v>68</v>
      </c>
      <c r="C76" s="80">
        <v>4000</v>
      </c>
      <c r="D76" s="6"/>
      <c r="E76" s="6">
        <v>4000</v>
      </c>
      <c r="F76" s="44"/>
    </row>
    <row r="77" spans="1:6" ht="16.5" customHeight="1">
      <c r="A77" s="5">
        <v>24160000</v>
      </c>
      <c r="B77" s="67" t="s">
        <v>61</v>
      </c>
      <c r="C77" s="80">
        <f t="shared" si="1"/>
        <v>3500000</v>
      </c>
      <c r="D77" s="6">
        <v>3500000</v>
      </c>
      <c r="E77" s="6"/>
      <c r="F77" s="44"/>
    </row>
    <row r="78" spans="1:6" ht="16.5" customHeight="1" thickBot="1">
      <c r="A78" s="24">
        <v>24160100</v>
      </c>
      <c r="B78" s="113" t="s">
        <v>62</v>
      </c>
      <c r="C78" s="100">
        <f t="shared" si="1"/>
        <v>3500000</v>
      </c>
      <c r="D78" s="86">
        <v>3500000</v>
      </c>
      <c r="E78" s="86"/>
      <c r="F78" s="87"/>
    </row>
    <row r="79" spans="1:6" ht="16.5" customHeight="1">
      <c r="A79" s="16"/>
      <c r="B79" s="17"/>
      <c r="C79" s="12"/>
      <c r="D79" s="12"/>
      <c r="E79" s="12"/>
      <c r="F79" s="12"/>
    </row>
    <row r="80" spans="1:5" ht="16.5" customHeight="1" thickBot="1">
      <c r="A80" s="16"/>
      <c r="B80" s="17"/>
      <c r="C80" s="12"/>
      <c r="D80" s="12"/>
      <c r="E80" s="12" t="s">
        <v>53</v>
      </c>
    </row>
    <row r="81" spans="1:6" ht="16.5" customHeight="1" thickBot="1">
      <c r="A81" s="94">
        <v>1</v>
      </c>
      <c r="B81" s="95">
        <v>2</v>
      </c>
      <c r="C81" s="94">
        <v>3</v>
      </c>
      <c r="D81" s="96">
        <v>4</v>
      </c>
      <c r="E81" s="96">
        <v>5</v>
      </c>
      <c r="F81" s="99">
        <v>6</v>
      </c>
    </row>
    <row r="82" spans="1:6" ht="16.5" customHeight="1">
      <c r="A82" s="125">
        <v>24170000</v>
      </c>
      <c r="B82" s="126" t="s">
        <v>52</v>
      </c>
      <c r="C82" s="127">
        <f>D82+E82</f>
        <v>1300000</v>
      </c>
      <c r="D82" s="11"/>
      <c r="E82" s="11">
        <v>1300000</v>
      </c>
      <c r="F82" s="72">
        <v>1300000</v>
      </c>
    </row>
    <row r="83" spans="1:6" ht="16.5" customHeight="1">
      <c r="A83" s="5">
        <v>25000000</v>
      </c>
      <c r="B83" s="56" t="s">
        <v>12</v>
      </c>
      <c r="C83" s="80">
        <v>28378195</v>
      </c>
      <c r="D83" s="6"/>
      <c r="E83" s="6">
        <v>28378195</v>
      </c>
      <c r="F83" s="44"/>
    </row>
    <row r="84" spans="1:6" ht="16.5" customHeight="1">
      <c r="A84" s="5">
        <v>25010000</v>
      </c>
      <c r="B84" s="56" t="s">
        <v>30</v>
      </c>
      <c r="C84" s="80">
        <f>SUM(C85:C87)</f>
        <v>28378195</v>
      </c>
      <c r="D84" s="6"/>
      <c r="E84" s="6">
        <f>SUM(E85:E87)</f>
        <v>28378195</v>
      </c>
      <c r="F84" s="44"/>
    </row>
    <row r="85" spans="1:6" ht="14.25" customHeight="1">
      <c r="A85" s="5">
        <v>25010100</v>
      </c>
      <c r="B85" s="56" t="s">
        <v>31</v>
      </c>
      <c r="C85" s="80">
        <v>25358125</v>
      </c>
      <c r="D85" s="131"/>
      <c r="E85" s="131">
        <v>25358125</v>
      </c>
      <c r="F85" s="63"/>
    </row>
    <row r="86" spans="1:6" ht="14.25" customHeight="1">
      <c r="A86" s="5">
        <v>25010200</v>
      </c>
      <c r="B86" s="56" t="s">
        <v>32</v>
      </c>
      <c r="C86" s="80">
        <v>71222</v>
      </c>
      <c r="D86" s="131"/>
      <c r="E86" s="131">
        <v>71222</v>
      </c>
      <c r="F86" s="63"/>
    </row>
    <row r="87" spans="1:6" ht="14.25" customHeight="1">
      <c r="A87" s="13">
        <v>25010300</v>
      </c>
      <c r="B87" s="101" t="s">
        <v>21</v>
      </c>
      <c r="C87" s="81">
        <v>2948848</v>
      </c>
      <c r="D87" s="15"/>
      <c r="E87" s="15">
        <v>2948848</v>
      </c>
      <c r="F87" s="89"/>
    </row>
    <row r="88" spans="1:6" ht="16.5" customHeight="1">
      <c r="A88" s="25">
        <v>30000000</v>
      </c>
      <c r="B88" s="115" t="s">
        <v>8</v>
      </c>
      <c r="C88" s="83">
        <f>D88+E88</f>
        <v>4130000</v>
      </c>
      <c r="D88" s="114">
        <v>30000</v>
      </c>
      <c r="E88" s="114">
        <f>SUM(E89,E93)</f>
        <v>4100000</v>
      </c>
      <c r="F88" s="124">
        <f>SUM(F89,F93)</f>
        <v>4100000</v>
      </c>
    </row>
    <row r="89" spans="1:6" ht="14.25" customHeight="1">
      <c r="A89" s="5">
        <v>31000000</v>
      </c>
      <c r="B89" s="55" t="s">
        <v>22</v>
      </c>
      <c r="C89" s="80">
        <f>D89+E89</f>
        <v>2030000</v>
      </c>
      <c r="D89" s="9">
        <v>30000</v>
      </c>
      <c r="E89" s="6">
        <v>2000000</v>
      </c>
      <c r="F89" s="44">
        <v>2000000</v>
      </c>
    </row>
    <row r="90" spans="1:6" ht="24.75" customHeight="1">
      <c r="A90" s="5">
        <v>31010000</v>
      </c>
      <c r="B90" s="116" t="s">
        <v>37</v>
      </c>
      <c r="C90" s="80">
        <f aca="true" t="shared" si="2" ref="C90:C110">D90+E90</f>
        <v>30000</v>
      </c>
      <c r="D90" s="9">
        <v>30000</v>
      </c>
      <c r="E90" s="6"/>
      <c r="F90" s="44"/>
    </row>
    <row r="91" spans="1:6" ht="24.75" customHeight="1">
      <c r="A91" s="5">
        <v>31010200</v>
      </c>
      <c r="B91" s="58" t="s">
        <v>95</v>
      </c>
      <c r="C91" s="80">
        <f t="shared" si="2"/>
        <v>30000</v>
      </c>
      <c r="D91" s="9">
        <v>30000</v>
      </c>
      <c r="E91" s="6"/>
      <c r="F91" s="44"/>
    </row>
    <row r="92" spans="1:6" ht="16.5" customHeight="1">
      <c r="A92" s="5">
        <v>31030000</v>
      </c>
      <c r="B92" s="58" t="s">
        <v>96</v>
      </c>
      <c r="C92" s="80">
        <f t="shared" si="2"/>
        <v>2000000</v>
      </c>
      <c r="D92" s="9"/>
      <c r="E92" s="6">
        <v>2000000</v>
      </c>
      <c r="F92" s="44">
        <v>2000000</v>
      </c>
    </row>
    <row r="93" spans="1:6" ht="15" customHeight="1">
      <c r="A93" s="5">
        <v>33000000</v>
      </c>
      <c r="B93" s="56" t="s">
        <v>33</v>
      </c>
      <c r="C93" s="80">
        <f t="shared" si="2"/>
        <v>2100000</v>
      </c>
      <c r="D93" s="21"/>
      <c r="E93" s="6">
        <v>2100000</v>
      </c>
      <c r="F93" s="44">
        <v>2100000</v>
      </c>
    </row>
    <row r="94" spans="1:6" ht="14.25" customHeight="1">
      <c r="A94" s="5">
        <v>33010000</v>
      </c>
      <c r="B94" s="56" t="s">
        <v>34</v>
      </c>
      <c r="C94" s="80">
        <f t="shared" si="2"/>
        <v>2100000</v>
      </c>
      <c r="D94" s="6"/>
      <c r="E94" s="6">
        <v>2100000</v>
      </c>
      <c r="F94" s="44">
        <v>2100000</v>
      </c>
    </row>
    <row r="95" spans="1:6" ht="24" customHeight="1">
      <c r="A95" s="5">
        <v>33010100</v>
      </c>
      <c r="B95" s="58" t="s">
        <v>97</v>
      </c>
      <c r="C95" s="80">
        <f t="shared" si="2"/>
        <v>2100000</v>
      </c>
      <c r="D95" s="6"/>
      <c r="E95" s="9">
        <v>2100000</v>
      </c>
      <c r="F95" s="62">
        <v>2100000</v>
      </c>
    </row>
    <row r="96" spans="1:6" ht="15.75" customHeight="1">
      <c r="A96" s="25">
        <v>40000000</v>
      </c>
      <c r="B96" s="91" t="s">
        <v>7</v>
      </c>
      <c r="C96" s="83">
        <f t="shared" si="2"/>
        <v>856976900</v>
      </c>
      <c r="D96" s="20">
        <f>D97</f>
        <v>856976900</v>
      </c>
      <c r="E96" s="20">
        <f>E97</f>
        <v>0</v>
      </c>
      <c r="F96" s="70"/>
    </row>
    <row r="97" spans="1:6" ht="13.5" customHeight="1">
      <c r="A97" s="5">
        <v>41000000</v>
      </c>
      <c r="B97" s="56" t="s">
        <v>23</v>
      </c>
      <c r="C97" s="80">
        <f t="shared" si="2"/>
        <v>856976900</v>
      </c>
      <c r="D97" s="6">
        <v>856976900</v>
      </c>
      <c r="E97" s="6"/>
      <c r="F97" s="60"/>
    </row>
    <row r="98" spans="1:6" ht="13.5" customHeight="1">
      <c r="A98" s="37">
        <v>41030000</v>
      </c>
      <c r="B98" s="117" t="s">
        <v>11</v>
      </c>
      <c r="C98" s="102">
        <f t="shared" si="2"/>
        <v>856976900</v>
      </c>
      <c r="D98" s="26">
        <f>SUM(D99:D106)</f>
        <v>856976900</v>
      </c>
      <c r="E98" s="26">
        <f>SUM(E101:E106)</f>
        <v>0</v>
      </c>
      <c r="F98" s="71"/>
    </row>
    <row r="99" spans="1:6" ht="16.5" customHeight="1">
      <c r="A99" s="35">
        <v>41033900</v>
      </c>
      <c r="B99" s="56" t="s">
        <v>80</v>
      </c>
      <c r="C99" s="80">
        <f t="shared" si="2"/>
        <v>172246100</v>
      </c>
      <c r="D99" s="6">
        <v>172246100</v>
      </c>
      <c r="E99" s="10"/>
      <c r="F99" s="46"/>
    </row>
    <row r="100" spans="1:6" ht="16.5" customHeight="1">
      <c r="A100" s="69">
        <v>41034200</v>
      </c>
      <c r="B100" s="56" t="s">
        <v>81</v>
      </c>
      <c r="C100" s="80">
        <f t="shared" si="2"/>
        <v>173032900</v>
      </c>
      <c r="D100" s="6">
        <v>173032900</v>
      </c>
      <c r="E100" s="10"/>
      <c r="F100" s="46"/>
    </row>
    <row r="101" spans="1:6" s="1" customFormat="1" ht="37.5" customHeight="1">
      <c r="A101" s="19">
        <v>41030600</v>
      </c>
      <c r="B101" s="118" t="s">
        <v>77</v>
      </c>
      <c r="C101" s="80">
        <f t="shared" si="2"/>
        <v>206450000</v>
      </c>
      <c r="D101" s="11">
        <v>206450000</v>
      </c>
      <c r="E101" s="11"/>
      <c r="F101" s="72"/>
    </row>
    <row r="102" spans="1:6" s="1" customFormat="1" ht="36" customHeight="1">
      <c r="A102" s="19">
        <v>41030800</v>
      </c>
      <c r="B102" s="92" t="s">
        <v>35</v>
      </c>
      <c r="C102" s="80">
        <f t="shared" si="2"/>
        <v>301185000</v>
      </c>
      <c r="D102" s="18">
        <v>301185000</v>
      </c>
      <c r="E102" s="18"/>
      <c r="F102" s="73"/>
    </row>
    <row r="103" spans="1:6" s="1" customFormat="1" ht="25.5" customHeight="1">
      <c r="A103" s="19">
        <v>41031000</v>
      </c>
      <c r="B103" s="92" t="s">
        <v>24</v>
      </c>
      <c r="C103" s="80">
        <v>39000</v>
      </c>
      <c r="D103" s="15">
        <v>39000</v>
      </c>
      <c r="E103" s="18"/>
      <c r="F103" s="73"/>
    </row>
    <row r="104" spans="1:6" s="1" customFormat="1" ht="22.5" customHeight="1">
      <c r="A104" s="19">
        <v>41034500</v>
      </c>
      <c r="B104" s="119" t="s">
        <v>98</v>
      </c>
      <c r="C104" s="80"/>
      <c r="D104" s="15"/>
      <c r="E104" s="18"/>
      <c r="F104" s="73"/>
    </row>
    <row r="105" spans="1:6" s="1" customFormat="1" ht="15.75" customHeight="1">
      <c r="A105" s="7">
        <v>41035000</v>
      </c>
      <c r="B105" s="58" t="s">
        <v>82</v>
      </c>
      <c r="C105" s="80">
        <v>3230900</v>
      </c>
      <c r="D105" s="15">
        <v>3230900</v>
      </c>
      <c r="E105" s="18"/>
      <c r="F105" s="73"/>
    </row>
    <row r="106" spans="1:6" s="1" customFormat="1" ht="37.5" customHeight="1">
      <c r="A106" s="7">
        <v>41035800</v>
      </c>
      <c r="B106" s="120" t="s">
        <v>36</v>
      </c>
      <c r="C106" s="80">
        <v>793000</v>
      </c>
      <c r="D106" s="6">
        <v>793000</v>
      </c>
      <c r="E106" s="6"/>
      <c r="F106" s="60"/>
    </row>
    <row r="107" spans="1:6" ht="14.25" customHeight="1">
      <c r="A107" s="27">
        <v>50000000</v>
      </c>
      <c r="B107" s="91" t="s">
        <v>9</v>
      </c>
      <c r="C107" s="83">
        <f t="shared" si="2"/>
        <v>2404000</v>
      </c>
      <c r="D107" s="28"/>
      <c r="E107" s="29">
        <v>2404000</v>
      </c>
      <c r="F107" s="74"/>
    </row>
    <row r="108" spans="1:6" ht="14.25" customHeight="1">
      <c r="A108" s="13">
        <v>50100000</v>
      </c>
      <c r="B108" s="121" t="s">
        <v>25</v>
      </c>
      <c r="C108" s="80">
        <f t="shared" si="2"/>
        <v>2404000</v>
      </c>
      <c r="D108" s="30"/>
      <c r="E108" s="18">
        <v>2404000</v>
      </c>
      <c r="F108" s="75"/>
    </row>
    <row r="109" spans="1:6" ht="24.75" customHeight="1" thickBot="1">
      <c r="A109" s="31">
        <v>50110000</v>
      </c>
      <c r="B109" s="122" t="s">
        <v>26</v>
      </c>
      <c r="C109" s="81">
        <f t="shared" si="2"/>
        <v>2404000</v>
      </c>
      <c r="D109" s="18"/>
      <c r="E109" s="18">
        <v>2404000</v>
      </c>
      <c r="F109" s="73"/>
    </row>
    <row r="110" spans="1:7" ht="16.5" customHeight="1" thickBot="1">
      <c r="A110" s="32"/>
      <c r="B110" s="123" t="s">
        <v>13</v>
      </c>
      <c r="C110" s="82">
        <f t="shared" si="2"/>
        <v>1445000524</v>
      </c>
      <c r="D110" s="33">
        <f>D9+D51+D88+D96+D107</f>
        <v>1407564329</v>
      </c>
      <c r="E110" s="33">
        <f>E9+E51+E88+E96+E107</f>
        <v>37436195</v>
      </c>
      <c r="F110" s="84">
        <f>F9+F51+F88+F96+F107</f>
        <v>5400000</v>
      </c>
      <c r="G110" s="1"/>
    </row>
    <row r="111" spans="1:7" ht="16.5" customHeight="1">
      <c r="A111" s="128"/>
      <c r="B111" s="129"/>
      <c r="C111" s="130"/>
      <c r="D111" s="130"/>
      <c r="E111" s="130"/>
      <c r="F111" s="130"/>
      <c r="G111" s="1"/>
    </row>
    <row r="112" spans="2:6" ht="31.5" customHeight="1">
      <c r="B112" s="34" t="s">
        <v>60</v>
      </c>
      <c r="C112" s="34"/>
      <c r="D112" s="34"/>
      <c r="E112" s="34" t="s">
        <v>90</v>
      </c>
      <c r="F112" s="34"/>
    </row>
  </sheetData>
  <sheetProtection/>
  <mergeCells count="6">
    <mergeCell ref="C6:C7"/>
    <mergeCell ref="A5:F5"/>
    <mergeCell ref="E6:F6"/>
    <mergeCell ref="A6:A7"/>
    <mergeCell ref="B6:B7"/>
    <mergeCell ref="D6:D7"/>
  </mergeCells>
  <printOptions/>
  <pageMargins left="0.86" right="0.16" top="0.2" bottom="0.17" header="0.2" footer="0.1574803149606299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2017-01-04T07:12:13Z</cp:lastPrinted>
  <dcterms:created xsi:type="dcterms:W3CDTF">2002-01-16T10:20:38Z</dcterms:created>
  <dcterms:modified xsi:type="dcterms:W3CDTF">2017-01-11T08:07:20Z</dcterms:modified>
  <cp:category/>
  <cp:version/>
  <cp:contentType/>
  <cp:contentStatus/>
</cp:coreProperties>
</file>