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110" windowHeight="6345" activeTab="0"/>
  </bookViews>
  <sheets>
    <sheet name="Лист1" sheetId="1" r:id="rId1"/>
    <sheet name="Лист3" sheetId="2" r:id="rId2"/>
  </sheets>
  <definedNames>
    <definedName name="_xlnm.Print_Area" localSheetId="0">'Лист1'!$A$1:$F$104</definedName>
  </definedNames>
  <calcPr fullCalcOnLoad="1"/>
</workbook>
</file>

<file path=xl/sharedStrings.xml><?xml version="1.0" encoding="utf-8"?>
<sst xmlns="http://schemas.openxmlformats.org/spreadsheetml/2006/main" count="104" uniqueCount="100">
  <si>
    <t>Код</t>
  </si>
  <si>
    <t>Спеціальний фонд</t>
  </si>
  <si>
    <t>Разом</t>
  </si>
  <si>
    <t xml:space="preserve">Податкові надходження </t>
  </si>
  <si>
    <t xml:space="preserve">Неподаткові надходження </t>
  </si>
  <si>
    <t>Найменування доходів</t>
  </si>
  <si>
    <t>Загальний      фонд</t>
  </si>
  <si>
    <t>Офіційні трансферти</t>
  </si>
  <si>
    <t>Доходи від операцій з капіталом</t>
  </si>
  <si>
    <t>Цільові фонди</t>
  </si>
  <si>
    <t xml:space="preserve">  Адміністративні штрафи та інші санкції</t>
  </si>
  <si>
    <t xml:space="preserve">  Субвенції </t>
  </si>
  <si>
    <t xml:space="preserve"> Власні надходження бюджетних установ</t>
  </si>
  <si>
    <t>Всього доходів</t>
  </si>
  <si>
    <t xml:space="preserve"> Податки на доходи, податки на прибуток, податки на збільшення ринкової вартості</t>
  </si>
  <si>
    <t xml:space="preserve">  Доходи від власності та підприємницької діяльності</t>
  </si>
  <si>
    <t xml:space="preserve"> Інші надходження</t>
  </si>
  <si>
    <t xml:space="preserve"> Штрафні санкції за порушення законодавства про патентування, за порушення норм регулювання обігу готівки та про застосування реєстратотів розрахункових операцій у сфері торгівлі, громадського харчування та послуг</t>
  </si>
  <si>
    <t xml:space="preserve"> 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</si>
  <si>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 Інші неподаткові надходження</t>
  </si>
  <si>
    <t xml:space="preserve"> Державне мито, пов'язане з видачею та оформленням закордонних паспортів (посвідок) та паспортів громадян України</t>
  </si>
  <si>
    <t xml:space="preserve"> Плата за оренду майна бюджетних установ</t>
  </si>
  <si>
    <t xml:space="preserve"> Надходження від продажу основного капіталу</t>
  </si>
  <si>
    <t xml:space="preserve">  Дотації</t>
  </si>
  <si>
    <t xml:space="preserve">  Від органів державного управління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</si>
  <si>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</si>
  <si>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</si>
  <si>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</si>
  <si>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Єдиний податок з юридичних осіб</t>
  </si>
  <si>
    <t xml:space="preserve"> Єдиний податок з фізичних осіб</t>
  </si>
  <si>
    <t xml:space="preserve"> Адміністративні збори та платежі, доходи від некомерційної господарської діяльності</t>
  </si>
  <si>
    <t xml:space="preserve"> Надходження від орендної плати за користування цілісним майновим комплексом та іншим майном, що перебуває у комунальній власності</t>
  </si>
  <si>
    <t xml:space="preserve"> Надходження від плати за послуги, що надаються бюджетними установами згідно із законодавством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</si>
  <si>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</si>
  <si>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</si>
  <si>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>Кошти від продажу землі і нематеріальних активів</t>
  </si>
  <si>
    <t xml:space="preserve">Кошти від продажу землі </t>
  </si>
  <si>
    <t>Субвенція з державного бюджету місцевим бюджетам на надання пільг та житлових субсидій  населенню на оплату електроенергії, природного газу, послуг тепло-,водопостачання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</si>
  <si>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сім`ях за принципом  «гроші ходять за дитиною»</t>
  </si>
  <si>
    <t xml:space="preserve">Кошти від реалізації скарбів, майна, одержаного державою або териториальною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</si>
  <si>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</si>
  <si>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</si>
  <si>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</si>
  <si>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Орендна плата з фізичних осіб</t>
  </si>
  <si>
    <t xml:space="preserve"> Єдиний податок</t>
  </si>
  <si>
    <t xml:space="preserve"> Інші податки і збори</t>
  </si>
  <si>
    <t xml:space="preserve"> Екологічний податок</t>
  </si>
  <si>
    <t xml:space="preserve"> Надходження від викидів забруднюючих речовин в атмосферне повітря стаціонарними джерелами забруднення</t>
  </si>
  <si>
    <t xml:space="preserve"> 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</si>
  <si>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 Надходження від орендної плати за користування цілісним майновим комплексом та іншим державним   майном</t>
  </si>
  <si>
    <t xml:space="preserve"> Державне мито</t>
  </si>
  <si>
    <t>Кошти від відчуження майна,  що належить АРКрим та майна, що перебуває у комунальній  власності</t>
  </si>
  <si>
    <t xml:space="preserve"> Податок на доходи фізичних осіб, що сплачується податковими агентами, із доходів платника податку у вигляді  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</si>
  <si>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</si>
  <si>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</si>
  <si>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</si>
  <si>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</si>
  <si>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Надходження коштів пайової участі у розвитку інфраструктури населеного пункту</t>
  </si>
  <si>
    <t>Продовження додатка 1</t>
  </si>
  <si>
    <t>Додаток  1</t>
  </si>
  <si>
    <r>
      <t>Частина чистого прибутку (доходу) державних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унітарних підприємств та їх об`єднань, що вилучається до бюджету, та дивіденди (доход),нараховані на акції (частки, паї) господарських товариств, у статутних капіталах яких є державна власність, </t>
    </r>
  </si>
  <si>
    <t>в т.ч. бюджет розвитку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</si>
  <si>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</si>
  <si>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</si>
  <si>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 xml:space="preserve"> Інші надходження до фондів охорони навколишнього природного середовища</t>
  </si>
  <si>
    <t xml:space="preserve"> Частина чистого прибутку (доходу) комунальних унітарних підприємств та їх об’єднань, що вилучається до відповідного місцевого бюджету</t>
  </si>
  <si>
    <t>Кошти від продажу земельних ділянок  несільськогосподарського призначення, що перебувають у державній  або комунальній власності, та  земельних ділянок , які знаходяться на території  АРКрим</t>
  </si>
  <si>
    <t>Секретар міської ради</t>
  </si>
  <si>
    <t>О.Б.Олійник</t>
  </si>
  <si>
    <t xml:space="preserve"> Концесійні платежі</t>
  </si>
  <si>
    <t xml:space="preserve"> Концесійні платежі щодо об'єктів комунальної власності (крім тих,які мають цільове спрямування згідно із законом)</t>
  </si>
  <si>
    <t xml:space="preserve"> Податок та збір на доходи фізичних осіб</t>
  </si>
  <si>
    <t>3=4+5</t>
  </si>
  <si>
    <t>"Про бюджет м.Біла Церква на 2015рік"</t>
  </si>
  <si>
    <t>до  рішення Білоцерківської міської  ради</t>
  </si>
  <si>
    <r>
      <t xml:space="preserve">          Доходи бюджету м. Біла Церква на 2015 рік                         </t>
    </r>
    <r>
      <rPr>
        <b/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</t>
    </r>
  </si>
  <si>
    <t>Податок на доходи фізичних осіб із суми пенсійних виплат або щомісячного довічного грошового утримання, що оподатковується відповідно до підпункту 164.2.19 пункту 164.2 статті 164 Податкового кодексу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</si>
  <si>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</si>
  <si>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 підтриманням їх чинності та передаванням прав їхнім власникам</t>
  </si>
  <si>
    <t xml:space="preserve">  Грошові стягнення за шкоду, заподіяну порушенням законодавства про охорону навколишнього природного середовища   внаслідок господарської та іншої діяльності</t>
  </si>
  <si>
    <t xml:space="preserve"> Плата за надання адміністративних послуг</t>
  </si>
  <si>
    <t>Плата за надання інших адміністративних послуг</t>
  </si>
  <si>
    <t xml:space="preserve"> Кошти від реалізації безхазяйного майна, знахідок, спадкового майна, майна, одержаноготериториальною громадою в порядку спадкування чи дарування, а також валютні цінності і грошові  кошти,  власники яких невідомі</t>
  </si>
  <si>
    <t>Базова дотація</t>
  </si>
  <si>
    <t>Рентна плата за використання інших природних ресурсыв</t>
  </si>
  <si>
    <t xml:space="preserve"> Рентна плата за спеціальне використання лісових ресурсів</t>
  </si>
  <si>
    <t xml:space="preserve"> 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</si>
  <si>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</si>
  <si>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</si>
  <si>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</si>
  <si>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</si>
  <si>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</si>
  <si>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Субвенція з державного бюджету місцевим бюджетам на виплату допомоги сім`ям з дітьми,   малозабезпеченим сім`ям, інвалідам з дитинства, дітям-інвалідам,  тимчасової державної допомоги дітям та допомоги по догляду за інвалідами І чи ІІ групи внаслідок психичного розладу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</si>
  <si>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</si>
  <si>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</si>
  <si>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</si>
  <si>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</si>
  <si>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</si>
  <si>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Внутрішні податки на товари  і послуги</t>
  </si>
  <si>
    <t>від  30.12.2014 року   №1378-69-VI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</si>
</sst>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&quot;р.&quot;"/>
    <numFmt numFmtId="182" formatCode="#,##0.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5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6" fillId="0" borderId="11" xfId="0" applyFont="1" applyBorder="1" applyAlignment="1">
      <alignment horizontal="right" vertical="justify"/>
    </xf>
    <xf numFmtId="3" fontId="6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6" fillId="0" borderId="15" xfId="0" applyFont="1" applyBorder="1" applyAlignment="1">
      <alignment horizontal="right" vertical="justify"/>
    </xf>
    <xf numFmtId="3" fontId="7" fillId="0" borderId="16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6" fillId="33" borderId="11" xfId="0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3" fontId="15" fillId="0" borderId="1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right" vertical="justify"/>
    </xf>
    <xf numFmtId="0" fontId="6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right"/>
    </xf>
    <xf numFmtId="3" fontId="9" fillId="0" borderId="13" xfId="0" applyNumberFormat="1" applyFont="1" applyBorder="1" applyAlignment="1">
      <alignment/>
    </xf>
    <xf numFmtId="0" fontId="12" fillId="0" borderId="19" xfId="0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8" fillId="0" borderId="24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9" fillId="0" borderId="27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10" fillId="0" borderId="27" xfId="0" applyFont="1" applyBorder="1" applyAlignment="1">
      <alignment horizontal="justify" vertical="top" wrapText="1"/>
    </xf>
    <xf numFmtId="0" fontId="8" fillId="0" borderId="27" xfId="0" applyFont="1" applyBorder="1" applyAlignment="1">
      <alignment wrapText="1"/>
    </xf>
    <xf numFmtId="0" fontId="10" fillId="0" borderId="27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7" xfId="0" applyNumberFormat="1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10" fillId="0" borderId="33" xfId="0" applyFont="1" applyBorder="1" applyAlignment="1">
      <alignment wrapText="1"/>
    </xf>
    <xf numFmtId="0" fontId="8" fillId="0" borderId="33" xfId="0" applyFont="1" applyBorder="1" applyAlignment="1">
      <alignment/>
    </xf>
    <xf numFmtId="0" fontId="8" fillId="0" borderId="33" xfId="0" applyFont="1" applyBorder="1" applyAlignment="1">
      <alignment wrapText="1"/>
    </xf>
    <xf numFmtId="0" fontId="12" fillId="0" borderId="34" xfId="0" applyFont="1" applyBorder="1" applyAlignment="1">
      <alignment horizontal="right"/>
    </xf>
    <xf numFmtId="0" fontId="10" fillId="0" borderId="35" xfId="0" applyFont="1" applyBorder="1" applyAlignment="1">
      <alignment wrapText="1"/>
    </xf>
    <xf numFmtId="3" fontId="7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8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0" fontId="8" fillId="0" borderId="40" xfId="0" applyFont="1" applyBorder="1" applyAlignment="1">
      <alignment wrapText="1"/>
    </xf>
    <xf numFmtId="0" fontId="8" fillId="0" borderId="24" xfId="0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8" fillId="0" borderId="36" xfId="0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8" fillId="33" borderId="27" xfId="0" applyFont="1" applyFill="1" applyBorder="1" applyAlignment="1">
      <alignment/>
    </xf>
    <xf numFmtId="3" fontId="17" fillId="0" borderId="27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8" fillId="0" borderId="26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SheetLayoutView="100" zoomScalePageLayoutView="0" workbookViewId="0" topLeftCell="A1">
      <selection activeCell="A105" sqref="A105:IV105"/>
    </sheetView>
  </sheetViews>
  <sheetFormatPr defaultColWidth="9.00390625" defaultRowHeight="11.25" customHeight="1"/>
  <cols>
    <col min="1" max="1" width="8.75390625" style="0" customWidth="1"/>
    <col min="2" max="2" width="95.875" style="0" customWidth="1"/>
    <col min="3" max="3" width="12.625" style="0" customWidth="1"/>
    <col min="4" max="4" width="13.625" style="0" customWidth="1"/>
    <col min="5" max="5" width="13.25390625" style="0" customWidth="1"/>
    <col min="6" max="6" width="14.75390625" style="0" customWidth="1"/>
    <col min="7" max="7" width="9.75390625" style="0" customWidth="1"/>
    <col min="8" max="8" width="9.25390625" style="0" customWidth="1"/>
    <col min="9" max="9" width="9.375" style="0" customWidth="1"/>
    <col min="11" max="11" width="8.625" style="0" customWidth="1"/>
  </cols>
  <sheetData>
    <row r="1" spans="1:6" ht="16.5" customHeight="1">
      <c r="A1" s="2"/>
      <c r="B1" s="3"/>
      <c r="C1" s="3"/>
      <c r="E1" s="39"/>
      <c r="F1" s="39" t="s">
        <v>59</v>
      </c>
    </row>
    <row r="2" spans="1:5" ht="12.75" customHeight="1">
      <c r="A2" s="2"/>
      <c r="B2" s="3"/>
      <c r="C2" s="3"/>
      <c r="D2" s="39" t="s">
        <v>74</v>
      </c>
      <c r="E2" s="39"/>
    </row>
    <row r="3" spans="1:5" ht="12.75" customHeight="1">
      <c r="A3" s="2"/>
      <c r="B3" s="3"/>
      <c r="C3" s="3"/>
      <c r="D3" s="39" t="s">
        <v>99</v>
      </c>
      <c r="E3" s="39"/>
    </row>
    <row r="4" spans="1:6" ht="14.25" customHeight="1">
      <c r="A4" s="2"/>
      <c r="B4" s="3"/>
      <c r="C4" s="3"/>
      <c r="D4" s="39" t="s">
        <v>73</v>
      </c>
      <c r="E4" s="39"/>
      <c r="F4" s="39"/>
    </row>
    <row r="5" spans="1:6" ht="14.25" customHeight="1">
      <c r="A5" s="131" t="s">
        <v>75</v>
      </c>
      <c r="B5" s="131"/>
      <c r="C5" s="131"/>
      <c r="D5" s="131"/>
      <c r="E5" s="131"/>
      <c r="F5" s="131"/>
    </row>
    <row r="6" spans="1:6" ht="3.75" customHeight="1" thickBot="1">
      <c r="A6" s="4"/>
      <c r="B6" s="4"/>
      <c r="C6" s="4"/>
      <c r="D6" s="4"/>
      <c r="E6" s="4"/>
      <c r="F6" s="4"/>
    </row>
    <row r="7" spans="1:6" ht="17.25" customHeight="1">
      <c r="A7" s="134" t="s">
        <v>0</v>
      </c>
      <c r="B7" s="136" t="s">
        <v>5</v>
      </c>
      <c r="C7" s="129" t="s">
        <v>2</v>
      </c>
      <c r="D7" s="138" t="s">
        <v>6</v>
      </c>
      <c r="E7" s="132" t="s">
        <v>1</v>
      </c>
      <c r="F7" s="133"/>
    </row>
    <row r="8" spans="1:6" ht="34.5" customHeight="1" thickBot="1">
      <c r="A8" s="135"/>
      <c r="B8" s="137"/>
      <c r="C8" s="130"/>
      <c r="D8" s="139"/>
      <c r="E8" s="47" t="s">
        <v>2</v>
      </c>
      <c r="F8" s="48" t="s">
        <v>61</v>
      </c>
    </row>
    <row r="9" spans="1:6" ht="13.5" customHeight="1" thickBot="1">
      <c r="A9" s="55">
        <v>1</v>
      </c>
      <c r="B9" s="56">
        <v>2</v>
      </c>
      <c r="C9" s="57" t="s">
        <v>72</v>
      </c>
      <c r="D9" s="58">
        <v>4</v>
      </c>
      <c r="E9" s="59">
        <v>5</v>
      </c>
      <c r="F9" s="60">
        <v>6</v>
      </c>
    </row>
    <row r="10" spans="1:6" ht="16.5" customHeight="1">
      <c r="A10" s="5">
        <v>10000000</v>
      </c>
      <c r="B10" s="62" t="s">
        <v>3</v>
      </c>
      <c r="C10" s="90">
        <f>D10+E10</f>
        <v>222957908</v>
      </c>
      <c r="D10" s="49">
        <f>SUM(D11,D20,D24,D25,D41)</f>
        <v>222957908</v>
      </c>
      <c r="E10" s="49"/>
      <c r="F10" s="50"/>
    </row>
    <row r="11" spans="1:6" ht="16.5" customHeight="1">
      <c r="A11" s="6">
        <v>11000000</v>
      </c>
      <c r="B11" s="63" t="s">
        <v>14</v>
      </c>
      <c r="C11" s="91">
        <f>D11+E11</f>
        <v>142499508</v>
      </c>
      <c r="D11" s="8">
        <f>D12+D18</f>
        <v>142499508</v>
      </c>
      <c r="E11" s="41"/>
      <c r="F11" s="61"/>
    </row>
    <row r="12" spans="1:6" ht="16.5" customHeight="1">
      <c r="A12" s="6">
        <v>11010000</v>
      </c>
      <c r="B12" s="64" t="s">
        <v>71</v>
      </c>
      <c r="C12" s="91">
        <f aca="true" t="shared" si="0" ref="C12:C44">D12+E12</f>
        <v>141799508</v>
      </c>
      <c r="D12" s="8">
        <f>SUM(D13:D17)</f>
        <v>141799508</v>
      </c>
      <c r="E12" s="8"/>
      <c r="F12" s="51"/>
    </row>
    <row r="13" spans="1:6" ht="16.5" customHeight="1">
      <c r="A13" s="9">
        <v>11010100</v>
      </c>
      <c r="B13" s="65" t="s">
        <v>52</v>
      </c>
      <c r="C13" s="91">
        <f t="shared" si="0"/>
        <v>116379508</v>
      </c>
      <c r="D13" s="8">
        <v>116379508</v>
      </c>
      <c r="E13" s="8"/>
      <c r="F13" s="51"/>
    </row>
    <row r="14" spans="1:6" ht="24" customHeight="1">
      <c r="A14" s="9">
        <v>11010200</v>
      </c>
      <c r="B14" s="66" t="s">
        <v>53</v>
      </c>
      <c r="C14" s="91">
        <f t="shared" si="0"/>
        <v>18700000</v>
      </c>
      <c r="D14" s="8">
        <v>18700000</v>
      </c>
      <c r="E14" s="8"/>
      <c r="F14" s="51"/>
    </row>
    <row r="15" spans="1:6" ht="16.5" customHeight="1">
      <c r="A15" s="9">
        <v>11010400</v>
      </c>
      <c r="B15" s="66" t="s">
        <v>54</v>
      </c>
      <c r="C15" s="91">
        <f t="shared" si="0"/>
        <v>2100000</v>
      </c>
      <c r="D15" s="8">
        <v>2100000</v>
      </c>
      <c r="E15" s="8"/>
      <c r="F15" s="51"/>
    </row>
    <row r="16" spans="1:6" ht="16.5" customHeight="1">
      <c r="A16" s="6">
        <v>11010500</v>
      </c>
      <c r="B16" s="66" t="s">
        <v>55</v>
      </c>
      <c r="C16" s="91">
        <f t="shared" si="0"/>
        <v>4607000</v>
      </c>
      <c r="D16" s="8">
        <v>4607000</v>
      </c>
      <c r="E16" s="8"/>
      <c r="F16" s="51"/>
    </row>
    <row r="17" spans="1:6" ht="24" customHeight="1">
      <c r="A17" s="6">
        <v>11010900</v>
      </c>
      <c r="B17" s="66" t="s">
        <v>76</v>
      </c>
      <c r="C17" s="91">
        <f t="shared" si="0"/>
        <v>13000</v>
      </c>
      <c r="D17" s="8">
        <v>13000</v>
      </c>
      <c r="E17" s="8"/>
      <c r="F17" s="51"/>
    </row>
    <row r="18" spans="1:6" ht="16.5" customHeight="1">
      <c r="A18" s="6">
        <v>11020000</v>
      </c>
      <c r="B18" s="67" t="s">
        <v>63</v>
      </c>
      <c r="C18" s="91">
        <f t="shared" si="0"/>
        <v>700000</v>
      </c>
      <c r="D18" s="8">
        <f>SUM(D19:D19)</f>
        <v>700000</v>
      </c>
      <c r="E18" s="10"/>
      <c r="F18" s="52"/>
    </row>
    <row r="19" spans="1:6" ht="16.5" customHeight="1">
      <c r="A19" s="6">
        <v>11020200</v>
      </c>
      <c r="B19" s="64" t="s">
        <v>62</v>
      </c>
      <c r="C19" s="91">
        <f t="shared" si="0"/>
        <v>700000</v>
      </c>
      <c r="D19" s="8">
        <v>700000</v>
      </c>
      <c r="E19" s="8"/>
      <c r="F19" s="51"/>
    </row>
    <row r="20" spans="1:6" ht="16.5" customHeight="1">
      <c r="A20" s="6">
        <v>13000000</v>
      </c>
      <c r="B20" s="64" t="s">
        <v>84</v>
      </c>
      <c r="C20" s="91">
        <f t="shared" si="0"/>
        <v>1300</v>
      </c>
      <c r="D20" s="8">
        <v>1300</v>
      </c>
      <c r="E20" s="12"/>
      <c r="F20" s="53"/>
    </row>
    <row r="21" spans="1:6" ht="16.5" customHeight="1">
      <c r="A21" s="6">
        <v>13010000</v>
      </c>
      <c r="B21" s="64" t="s">
        <v>85</v>
      </c>
      <c r="C21" s="91">
        <f t="shared" si="0"/>
        <v>1300</v>
      </c>
      <c r="D21" s="8">
        <v>1300</v>
      </c>
      <c r="E21" s="12"/>
      <c r="F21" s="53"/>
    </row>
    <row r="22" spans="1:6" ht="25.5" customHeight="1">
      <c r="A22" s="6">
        <v>13010200</v>
      </c>
      <c r="B22" s="66" t="s">
        <v>86</v>
      </c>
      <c r="C22" s="91">
        <f t="shared" si="0"/>
        <v>1300</v>
      </c>
      <c r="D22" s="8">
        <v>1300</v>
      </c>
      <c r="E22" s="12"/>
      <c r="F22" s="53"/>
    </row>
    <row r="23" spans="1:6" ht="16.5" customHeight="1">
      <c r="A23" s="6">
        <v>14000000</v>
      </c>
      <c r="B23" s="66" t="s">
        <v>98</v>
      </c>
      <c r="C23" s="91">
        <f t="shared" si="0"/>
        <v>3800000</v>
      </c>
      <c r="D23" s="8">
        <v>3800000</v>
      </c>
      <c r="E23" s="8"/>
      <c r="F23" s="51"/>
    </row>
    <row r="24" spans="1:6" ht="16.5" customHeight="1">
      <c r="A24" s="6">
        <v>14040000</v>
      </c>
      <c r="B24" s="99" t="s">
        <v>90</v>
      </c>
      <c r="C24" s="91">
        <f t="shared" si="0"/>
        <v>3800000</v>
      </c>
      <c r="D24" s="8">
        <v>3800000</v>
      </c>
      <c r="E24" s="8"/>
      <c r="F24" s="51"/>
    </row>
    <row r="25" spans="1:6" ht="16.5" customHeight="1">
      <c r="A25" s="6">
        <v>18000000</v>
      </c>
      <c r="B25" s="66" t="s">
        <v>91</v>
      </c>
      <c r="C25" s="91">
        <f t="shared" si="0"/>
        <v>76247100</v>
      </c>
      <c r="D25" s="8">
        <f>D26+D35</f>
        <v>76247100</v>
      </c>
      <c r="E25" s="8"/>
      <c r="F25" s="51"/>
    </row>
    <row r="26" spans="1:6" ht="16.5" customHeight="1">
      <c r="A26" s="6">
        <v>18010000</v>
      </c>
      <c r="B26" s="66" t="s">
        <v>87</v>
      </c>
      <c r="C26" s="91">
        <f t="shared" si="0"/>
        <v>28247100</v>
      </c>
      <c r="D26" s="8">
        <f>SUM(D27:D34)</f>
        <v>28247100</v>
      </c>
      <c r="E26" s="8"/>
      <c r="F26" s="51"/>
    </row>
    <row r="27" spans="1:6" ht="24" customHeight="1">
      <c r="A27" s="6">
        <v>18010100</v>
      </c>
      <c r="B27" s="66" t="s">
        <v>88</v>
      </c>
      <c r="C27" s="91">
        <f t="shared" si="0"/>
        <v>209800</v>
      </c>
      <c r="D27" s="8">
        <v>209800</v>
      </c>
      <c r="E27" s="8"/>
      <c r="F27" s="51"/>
    </row>
    <row r="28" spans="1:6" ht="23.25" customHeight="1">
      <c r="A28" s="6">
        <v>18010200</v>
      </c>
      <c r="B28" s="66" t="s">
        <v>89</v>
      </c>
      <c r="C28" s="91">
        <f t="shared" si="0"/>
        <v>17300</v>
      </c>
      <c r="D28" s="8">
        <v>17300</v>
      </c>
      <c r="E28" s="8"/>
      <c r="F28" s="51"/>
    </row>
    <row r="29" spans="1:6" ht="23.25" customHeight="1">
      <c r="A29" s="6">
        <v>18010300</v>
      </c>
      <c r="B29" s="66" t="s">
        <v>93</v>
      </c>
      <c r="C29" s="91">
        <f t="shared" si="0"/>
        <v>10000</v>
      </c>
      <c r="D29" s="8">
        <v>10000</v>
      </c>
      <c r="E29" s="8"/>
      <c r="F29" s="51"/>
    </row>
    <row r="30" spans="1:6" ht="24" customHeight="1">
      <c r="A30" s="6">
        <v>18010400</v>
      </c>
      <c r="B30" s="66" t="s">
        <v>94</v>
      </c>
      <c r="C30" s="91">
        <f t="shared" si="0"/>
        <v>10000</v>
      </c>
      <c r="D30" s="8">
        <v>10000</v>
      </c>
      <c r="E30" s="8"/>
      <c r="F30" s="51"/>
    </row>
    <row r="31" spans="1:6" ht="16.5" customHeight="1">
      <c r="A31" s="6">
        <v>18010500</v>
      </c>
      <c r="B31" s="66" t="s">
        <v>40</v>
      </c>
      <c r="C31" s="91">
        <f t="shared" si="0"/>
        <v>5270000</v>
      </c>
      <c r="D31" s="8">
        <v>5270000</v>
      </c>
      <c r="E31" s="8"/>
      <c r="F31" s="51"/>
    </row>
    <row r="32" spans="1:6" ht="16.5" customHeight="1">
      <c r="A32" s="6">
        <v>18010600</v>
      </c>
      <c r="B32" s="66" t="s">
        <v>41</v>
      </c>
      <c r="C32" s="91">
        <f t="shared" si="0"/>
        <v>16400000</v>
      </c>
      <c r="D32" s="8">
        <v>16400000</v>
      </c>
      <c r="E32" s="8"/>
      <c r="F32" s="51"/>
    </row>
    <row r="33" spans="1:6" ht="16.5" customHeight="1">
      <c r="A33" s="6">
        <v>18010700</v>
      </c>
      <c r="B33" s="66" t="s">
        <v>42</v>
      </c>
      <c r="C33" s="91">
        <f t="shared" si="0"/>
        <v>770000</v>
      </c>
      <c r="D33" s="8">
        <v>770000</v>
      </c>
      <c r="E33" s="8"/>
      <c r="F33" s="51"/>
    </row>
    <row r="34" spans="1:6" ht="16.5" customHeight="1">
      <c r="A34" s="6">
        <v>18010900</v>
      </c>
      <c r="B34" s="66" t="s">
        <v>43</v>
      </c>
      <c r="C34" s="91">
        <f t="shared" si="0"/>
        <v>5560000</v>
      </c>
      <c r="D34" s="8">
        <v>5560000</v>
      </c>
      <c r="E34" s="8"/>
      <c r="F34" s="51"/>
    </row>
    <row r="35" spans="1:6" ht="16.5" customHeight="1">
      <c r="A35" s="6">
        <v>18050000</v>
      </c>
      <c r="B35" s="64" t="s">
        <v>44</v>
      </c>
      <c r="C35" s="91">
        <f t="shared" si="0"/>
        <v>48000000</v>
      </c>
      <c r="D35" s="8">
        <f>SUM(D36:D37)</f>
        <v>48000000</v>
      </c>
      <c r="E35" s="8"/>
      <c r="F35" s="51"/>
    </row>
    <row r="36" spans="1:6" ht="15" customHeight="1">
      <c r="A36" s="6">
        <v>18050300</v>
      </c>
      <c r="B36" s="64" t="s">
        <v>28</v>
      </c>
      <c r="C36" s="91">
        <f t="shared" si="0"/>
        <v>8640000</v>
      </c>
      <c r="D36" s="8">
        <v>8640000</v>
      </c>
      <c r="E36" s="8"/>
      <c r="F36" s="51"/>
    </row>
    <row r="37" spans="1:6" ht="14.25" customHeight="1" thickBot="1">
      <c r="A37" s="27">
        <v>18050400</v>
      </c>
      <c r="B37" s="100" t="s">
        <v>29</v>
      </c>
      <c r="C37" s="92">
        <f t="shared" si="0"/>
        <v>39360000</v>
      </c>
      <c r="D37" s="101">
        <v>39360000</v>
      </c>
      <c r="E37" s="101"/>
      <c r="F37" s="102"/>
    </row>
    <row r="38" spans="1:6" ht="14.25" customHeight="1">
      <c r="A38" s="18"/>
      <c r="B38" s="19"/>
      <c r="C38" s="44"/>
      <c r="D38" s="14"/>
      <c r="E38" s="14"/>
      <c r="F38" s="14"/>
    </row>
    <row r="39" spans="3:5" ht="14.25" customHeight="1" thickBot="1">
      <c r="C39" s="19"/>
      <c r="D39" s="44"/>
      <c r="E39" s="14" t="s">
        <v>58</v>
      </c>
    </row>
    <row r="40" spans="1:6" ht="14.25" customHeight="1" thickBot="1">
      <c r="A40" s="113">
        <v>1</v>
      </c>
      <c r="B40" s="114">
        <v>2</v>
      </c>
      <c r="C40" s="113">
        <v>3</v>
      </c>
      <c r="D40" s="115">
        <v>4</v>
      </c>
      <c r="E40" s="115">
        <v>5</v>
      </c>
      <c r="F40" s="116">
        <v>6</v>
      </c>
    </row>
    <row r="41" spans="1:6" ht="15" customHeight="1">
      <c r="A41" s="123">
        <v>19000000</v>
      </c>
      <c r="B41" s="124" t="s">
        <v>45</v>
      </c>
      <c r="C41" s="125">
        <f t="shared" si="0"/>
        <v>410000</v>
      </c>
      <c r="D41" s="126">
        <v>410000</v>
      </c>
      <c r="E41" s="126"/>
      <c r="F41" s="127"/>
    </row>
    <row r="42" spans="1:6" ht="16.5" customHeight="1">
      <c r="A42" s="6">
        <v>19010000</v>
      </c>
      <c r="B42" s="64" t="s">
        <v>46</v>
      </c>
      <c r="C42" s="91">
        <f t="shared" si="0"/>
        <v>410000</v>
      </c>
      <c r="D42" s="8">
        <f>SUM(D43:D44)</f>
        <v>410000</v>
      </c>
      <c r="E42" s="8"/>
      <c r="F42" s="51"/>
    </row>
    <row r="43" spans="1:6" ht="14.25" customHeight="1">
      <c r="A43" s="6">
        <v>19010100</v>
      </c>
      <c r="B43" s="64" t="s">
        <v>47</v>
      </c>
      <c r="C43" s="91">
        <f t="shared" si="0"/>
        <v>270000</v>
      </c>
      <c r="D43" s="16">
        <v>270000</v>
      </c>
      <c r="E43" s="96"/>
      <c r="F43" s="73"/>
    </row>
    <row r="44" spans="1:6" ht="24" customHeight="1">
      <c r="A44" s="21">
        <v>19010300</v>
      </c>
      <c r="B44" s="103" t="s">
        <v>48</v>
      </c>
      <c r="C44" s="104">
        <f t="shared" si="0"/>
        <v>140000</v>
      </c>
      <c r="D44" s="17">
        <v>140000</v>
      </c>
      <c r="E44" s="105"/>
      <c r="F44" s="106"/>
    </row>
    <row r="45" spans="1:6" ht="16.5" customHeight="1">
      <c r="A45" s="28">
        <v>20000000</v>
      </c>
      <c r="B45" s="108" t="s">
        <v>4</v>
      </c>
      <c r="C45" s="97">
        <f>D45+E45</f>
        <v>23629824</v>
      </c>
      <c r="D45" s="107">
        <f>SUM(D46,D52,D62,D70)</f>
        <v>7330000</v>
      </c>
      <c r="E45" s="107">
        <f>SUM(E46,E52,E62,E70)</f>
        <v>16299824</v>
      </c>
      <c r="F45" s="112">
        <f>SUM(F46,F52,F62,F70)</f>
        <v>1300000</v>
      </c>
    </row>
    <row r="46" spans="1:6" ht="16.5" customHeight="1">
      <c r="A46" s="6">
        <v>21000000</v>
      </c>
      <c r="B46" s="63" t="s">
        <v>15</v>
      </c>
      <c r="C46" s="93">
        <f>D46+E46</f>
        <v>190000</v>
      </c>
      <c r="D46" s="10">
        <f>SUM(D47,D49)</f>
        <v>190000</v>
      </c>
      <c r="E46" s="8"/>
      <c r="F46" s="51"/>
    </row>
    <row r="47" spans="1:6" ht="23.25" customHeight="1">
      <c r="A47" s="9">
        <v>21010000</v>
      </c>
      <c r="B47" s="109" t="s">
        <v>60</v>
      </c>
      <c r="C47" s="93">
        <f aca="true" t="shared" si="1" ref="C47:C74">D47+E47</f>
        <v>100000</v>
      </c>
      <c r="D47" s="8">
        <v>100000</v>
      </c>
      <c r="E47" s="8"/>
      <c r="F47" s="51"/>
    </row>
    <row r="48" spans="1:6" ht="21.75" customHeight="1">
      <c r="A48" s="6">
        <v>21010300</v>
      </c>
      <c r="B48" s="110" t="s">
        <v>65</v>
      </c>
      <c r="C48" s="93">
        <f t="shared" si="1"/>
        <v>100000</v>
      </c>
      <c r="D48" s="8">
        <v>100000</v>
      </c>
      <c r="E48" s="8"/>
      <c r="F48" s="51"/>
    </row>
    <row r="49" spans="1:6" ht="16.5" customHeight="1">
      <c r="A49" s="6">
        <v>21080000</v>
      </c>
      <c r="B49" s="63" t="s">
        <v>16</v>
      </c>
      <c r="C49" s="93">
        <f t="shared" si="1"/>
        <v>90000</v>
      </c>
      <c r="D49" s="8">
        <v>90000</v>
      </c>
      <c r="E49" s="8"/>
      <c r="F49" s="53"/>
    </row>
    <row r="50" spans="1:6" ht="22.5" customHeight="1">
      <c r="A50" s="9">
        <v>21080900</v>
      </c>
      <c r="B50" s="109" t="s">
        <v>17</v>
      </c>
      <c r="C50" s="93">
        <f t="shared" si="1"/>
        <v>10000</v>
      </c>
      <c r="D50" s="8">
        <v>10000</v>
      </c>
      <c r="E50" s="8"/>
      <c r="F50" s="51"/>
    </row>
    <row r="51" spans="1:6" ht="16.5" customHeight="1">
      <c r="A51" s="6">
        <v>21081100</v>
      </c>
      <c r="B51" s="64" t="s">
        <v>10</v>
      </c>
      <c r="C51" s="93">
        <f t="shared" si="1"/>
        <v>80000</v>
      </c>
      <c r="D51" s="8">
        <v>80000</v>
      </c>
      <c r="E51" s="8"/>
      <c r="F51" s="51"/>
    </row>
    <row r="52" spans="1:6" ht="16.5" customHeight="1">
      <c r="A52" s="26">
        <v>22000000</v>
      </c>
      <c r="B52" s="111" t="s">
        <v>30</v>
      </c>
      <c r="C52" s="93">
        <f t="shared" si="1"/>
        <v>5100000</v>
      </c>
      <c r="D52" s="8">
        <f>SUM(D53,D55,D57)</f>
        <v>5100000</v>
      </c>
      <c r="E52" s="23"/>
      <c r="F52" s="69"/>
    </row>
    <row r="53" spans="1:6" ht="16.5" customHeight="1">
      <c r="A53" s="26">
        <v>22010000</v>
      </c>
      <c r="B53" s="111" t="s">
        <v>80</v>
      </c>
      <c r="C53" s="93">
        <f t="shared" si="1"/>
        <v>100000</v>
      </c>
      <c r="D53" s="8">
        <v>100000</v>
      </c>
      <c r="E53" s="23"/>
      <c r="F53" s="69"/>
    </row>
    <row r="54" spans="1:6" ht="16.5" customHeight="1">
      <c r="A54" s="26">
        <v>22012500</v>
      </c>
      <c r="B54" s="111" t="s">
        <v>81</v>
      </c>
      <c r="C54" s="93">
        <f t="shared" si="1"/>
        <v>100000</v>
      </c>
      <c r="D54" s="8">
        <v>100000</v>
      </c>
      <c r="E54" s="23"/>
      <c r="F54" s="69"/>
    </row>
    <row r="55" spans="1:6" ht="16.5" customHeight="1">
      <c r="A55" s="6">
        <v>22080000</v>
      </c>
      <c r="B55" s="66" t="s">
        <v>49</v>
      </c>
      <c r="C55" s="93">
        <f t="shared" si="1"/>
        <v>3000000</v>
      </c>
      <c r="D55" s="8">
        <v>3000000</v>
      </c>
      <c r="E55" s="8"/>
      <c r="F55" s="51"/>
    </row>
    <row r="56" spans="1:6" ht="23.25" customHeight="1">
      <c r="A56" s="9">
        <v>22080400</v>
      </c>
      <c r="B56" s="66" t="s">
        <v>31</v>
      </c>
      <c r="C56" s="93">
        <f t="shared" si="1"/>
        <v>3000000</v>
      </c>
      <c r="D56" s="8">
        <v>3000000</v>
      </c>
      <c r="E56" s="8"/>
      <c r="F56" s="51"/>
    </row>
    <row r="57" spans="1:6" ht="16.5" customHeight="1">
      <c r="A57" s="6">
        <v>22090000</v>
      </c>
      <c r="B57" s="64" t="s">
        <v>50</v>
      </c>
      <c r="C57" s="93">
        <f t="shared" si="1"/>
        <v>2000000</v>
      </c>
      <c r="D57" s="8">
        <f>SUM(D58:D61)</f>
        <v>2000000</v>
      </c>
      <c r="E57" s="23"/>
      <c r="F57" s="69"/>
    </row>
    <row r="58" spans="1:6" ht="24" customHeight="1">
      <c r="A58" s="9">
        <v>22090100</v>
      </c>
      <c r="B58" s="66" t="s">
        <v>18</v>
      </c>
      <c r="C58" s="93">
        <f t="shared" si="1"/>
        <v>1112600</v>
      </c>
      <c r="D58" s="8">
        <v>1112600</v>
      </c>
      <c r="E58" s="24"/>
      <c r="F58" s="70"/>
    </row>
    <row r="59" spans="1:6" ht="16.5" customHeight="1">
      <c r="A59" s="9">
        <v>22090200</v>
      </c>
      <c r="B59" s="66" t="s">
        <v>77</v>
      </c>
      <c r="C59" s="93">
        <f t="shared" si="1"/>
        <v>282000</v>
      </c>
      <c r="D59" s="8">
        <v>282000</v>
      </c>
      <c r="E59" s="24"/>
      <c r="F59" s="70"/>
    </row>
    <row r="60" spans="1:6" ht="24" customHeight="1">
      <c r="A60" s="9">
        <v>22090300</v>
      </c>
      <c r="B60" s="66" t="s">
        <v>78</v>
      </c>
      <c r="C60" s="93">
        <f t="shared" si="1"/>
        <v>1400</v>
      </c>
      <c r="D60" s="8">
        <v>1400</v>
      </c>
      <c r="E60" s="24"/>
      <c r="F60" s="70"/>
    </row>
    <row r="61" spans="1:6" ht="16.5" customHeight="1">
      <c r="A61" s="6">
        <v>22090400</v>
      </c>
      <c r="B61" s="64" t="s">
        <v>20</v>
      </c>
      <c r="C61" s="93">
        <f t="shared" si="1"/>
        <v>604000</v>
      </c>
      <c r="D61" s="8">
        <v>604000</v>
      </c>
      <c r="E61" s="8"/>
      <c r="F61" s="51"/>
    </row>
    <row r="62" spans="1:6" ht="16.5" customHeight="1">
      <c r="A62" s="6">
        <v>24000000</v>
      </c>
      <c r="B62" s="64" t="s">
        <v>19</v>
      </c>
      <c r="C62" s="93">
        <f t="shared" si="1"/>
        <v>3488000</v>
      </c>
      <c r="D62" s="8">
        <f>D63+D67</f>
        <v>2040000</v>
      </c>
      <c r="E62" s="8">
        <f>SUM(E63,B66,E67,E69)</f>
        <v>1448000</v>
      </c>
      <c r="F62" s="51">
        <v>1300000</v>
      </c>
    </row>
    <row r="63" spans="1:6" ht="16.5" customHeight="1">
      <c r="A63" s="6">
        <v>24060000</v>
      </c>
      <c r="B63" s="63" t="s">
        <v>16</v>
      </c>
      <c r="C63" s="93">
        <f t="shared" si="1"/>
        <v>298000</v>
      </c>
      <c r="D63" s="8">
        <f>D64+D66</f>
        <v>150000</v>
      </c>
      <c r="E63" s="8">
        <v>148000</v>
      </c>
      <c r="F63" s="51"/>
    </row>
    <row r="64" spans="1:6" ht="16.5" customHeight="1">
      <c r="A64" s="6">
        <v>24060300</v>
      </c>
      <c r="B64" s="64" t="s">
        <v>16</v>
      </c>
      <c r="C64" s="93">
        <f t="shared" si="1"/>
        <v>150000</v>
      </c>
      <c r="D64" s="8">
        <v>150000</v>
      </c>
      <c r="E64" s="11"/>
      <c r="F64" s="71"/>
    </row>
    <row r="65" spans="1:6" ht="16.5" customHeight="1">
      <c r="A65" s="6">
        <v>24061600</v>
      </c>
      <c r="B65" s="64" t="s">
        <v>64</v>
      </c>
      <c r="C65" s="93">
        <f t="shared" si="1"/>
        <v>130000</v>
      </c>
      <c r="D65" s="8"/>
      <c r="E65" s="8">
        <v>130000</v>
      </c>
      <c r="F65" s="51"/>
    </row>
    <row r="66" spans="1:6" ht="24.75" customHeight="1">
      <c r="A66" s="6">
        <v>24062100</v>
      </c>
      <c r="B66" s="66" t="s">
        <v>79</v>
      </c>
      <c r="C66" s="93">
        <f t="shared" si="1"/>
        <v>18000</v>
      </c>
      <c r="D66" s="8"/>
      <c r="E66" s="8">
        <v>18000</v>
      </c>
      <c r="F66" s="51"/>
    </row>
    <row r="67" spans="1:6" ht="16.5" customHeight="1">
      <c r="A67" s="6">
        <v>24160000</v>
      </c>
      <c r="B67" s="64" t="s">
        <v>69</v>
      </c>
      <c r="C67" s="93">
        <f t="shared" si="1"/>
        <v>1890000</v>
      </c>
      <c r="D67" s="8">
        <v>1890000</v>
      </c>
      <c r="E67" s="8"/>
      <c r="F67" s="51"/>
    </row>
    <row r="68" spans="1:6" ht="16.5" customHeight="1">
      <c r="A68" s="6">
        <v>24160100</v>
      </c>
      <c r="B68" s="64" t="s">
        <v>70</v>
      </c>
      <c r="C68" s="93">
        <f t="shared" si="1"/>
        <v>1890000</v>
      </c>
      <c r="D68" s="8">
        <v>1890000</v>
      </c>
      <c r="E68" s="8"/>
      <c r="F68" s="51"/>
    </row>
    <row r="69" spans="1:6" ht="16.5" customHeight="1">
      <c r="A69" s="6">
        <v>24170000</v>
      </c>
      <c r="B69" s="64" t="s">
        <v>57</v>
      </c>
      <c r="C69" s="93">
        <f t="shared" si="1"/>
        <v>1300000</v>
      </c>
      <c r="D69" s="8"/>
      <c r="E69" s="8">
        <v>1300000</v>
      </c>
      <c r="F69" s="51">
        <v>1300000</v>
      </c>
    </row>
    <row r="70" spans="1:6" ht="16.5" customHeight="1">
      <c r="A70" s="6">
        <v>25000000</v>
      </c>
      <c r="B70" s="64" t="s">
        <v>12</v>
      </c>
      <c r="C70" s="93">
        <f t="shared" si="1"/>
        <v>14851824</v>
      </c>
      <c r="D70" s="8"/>
      <c r="E70" s="8">
        <v>14851824</v>
      </c>
      <c r="F70" s="51"/>
    </row>
    <row r="71" spans="1:6" ht="16.5" customHeight="1">
      <c r="A71" s="6">
        <v>25010000</v>
      </c>
      <c r="B71" s="64" t="s">
        <v>32</v>
      </c>
      <c r="C71" s="93">
        <f t="shared" si="1"/>
        <v>14851824</v>
      </c>
      <c r="D71" s="8"/>
      <c r="E71" s="8">
        <f>SUM(E72:E74)</f>
        <v>14851824</v>
      </c>
      <c r="F71" s="51"/>
    </row>
    <row r="72" spans="1:6" ht="16.5" customHeight="1">
      <c r="A72" s="6">
        <v>25010100</v>
      </c>
      <c r="B72" s="64" t="s">
        <v>33</v>
      </c>
      <c r="C72" s="93">
        <f t="shared" si="1"/>
        <v>9872981</v>
      </c>
      <c r="D72" s="68"/>
      <c r="E72" s="68">
        <v>9872981</v>
      </c>
      <c r="F72" s="72"/>
    </row>
    <row r="73" spans="1:6" ht="16.5" customHeight="1">
      <c r="A73" s="6">
        <v>25010200</v>
      </c>
      <c r="B73" s="64" t="s">
        <v>34</v>
      </c>
      <c r="C73" s="93">
        <f t="shared" si="1"/>
        <v>19395</v>
      </c>
      <c r="D73" s="68"/>
      <c r="E73" s="68">
        <v>19395</v>
      </c>
      <c r="F73" s="72"/>
    </row>
    <row r="74" spans="1:6" ht="16.5" customHeight="1" thickBot="1">
      <c r="A74" s="27">
        <v>25010300</v>
      </c>
      <c r="B74" s="100" t="s">
        <v>21</v>
      </c>
      <c r="C74" s="128">
        <f t="shared" si="1"/>
        <v>4959448</v>
      </c>
      <c r="D74" s="43"/>
      <c r="E74" s="43">
        <v>4959448</v>
      </c>
      <c r="F74" s="54"/>
    </row>
    <row r="75" spans="1:6" ht="16.5" customHeight="1">
      <c r="A75" s="18"/>
      <c r="B75" s="19"/>
      <c r="C75" s="19"/>
      <c r="D75" s="44"/>
      <c r="E75" s="44"/>
      <c r="F75" s="45"/>
    </row>
    <row r="76" spans="1:6" ht="16.5" customHeight="1">
      <c r="A76" s="18"/>
      <c r="B76" s="19"/>
      <c r="C76" s="19"/>
      <c r="D76" s="44"/>
      <c r="E76" s="44"/>
      <c r="F76" s="45"/>
    </row>
    <row r="77" spans="1:5" ht="16.5" customHeight="1" thickBot="1">
      <c r="A77" s="18"/>
      <c r="B77" s="19"/>
      <c r="C77" s="19"/>
      <c r="D77" s="44"/>
      <c r="E77" s="14" t="s">
        <v>58</v>
      </c>
    </row>
    <row r="78" spans="1:6" ht="16.5" customHeight="1" thickBot="1">
      <c r="A78" s="113">
        <v>1</v>
      </c>
      <c r="B78" s="121">
        <v>2</v>
      </c>
      <c r="C78" s="113">
        <v>3</v>
      </c>
      <c r="D78" s="115">
        <v>4</v>
      </c>
      <c r="E78" s="115">
        <v>5</v>
      </c>
      <c r="F78" s="122">
        <v>6</v>
      </c>
    </row>
    <row r="79" spans="1:6" ht="16.5" customHeight="1">
      <c r="A79" s="31">
        <v>30000000</v>
      </c>
      <c r="B79" s="117" t="s">
        <v>8</v>
      </c>
      <c r="C79" s="118">
        <f>D79+E79</f>
        <v>5153000</v>
      </c>
      <c r="D79" s="119">
        <v>25000</v>
      </c>
      <c r="E79" s="119">
        <v>5128000</v>
      </c>
      <c r="F79" s="120">
        <v>5128000</v>
      </c>
    </row>
    <row r="80" spans="1:6" ht="16.5" customHeight="1">
      <c r="A80" s="6">
        <v>31000000</v>
      </c>
      <c r="B80" s="74" t="s">
        <v>22</v>
      </c>
      <c r="C80" s="93">
        <f>D80+E80</f>
        <v>2025000</v>
      </c>
      <c r="D80" s="11">
        <v>25000</v>
      </c>
      <c r="E80" s="8">
        <v>2000000</v>
      </c>
      <c r="F80" s="51">
        <v>2000000</v>
      </c>
    </row>
    <row r="81" spans="1:6" ht="24.75" customHeight="1">
      <c r="A81" s="6">
        <v>31010000</v>
      </c>
      <c r="B81" s="86" t="s">
        <v>39</v>
      </c>
      <c r="C81" s="93">
        <f aca="true" t="shared" si="2" ref="C81:C103">D81+E81</f>
        <v>25000</v>
      </c>
      <c r="D81" s="11">
        <v>25000</v>
      </c>
      <c r="E81" s="8"/>
      <c r="F81" s="51"/>
    </row>
    <row r="82" spans="1:6" ht="24.75" customHeight="1">
      <c r="A82" s="6">
        <v>31010200</v>
      </c>
      <c r="B82" s="77" t="s">
        <v>82</v>
      </c>
      <c r="C82" s="93">
        <f t="shared" si="2"/>
        <v>25000</v>
      </c>
      <c r="D82" s="11">
        <v>25000</v>
      </c>
      <c r="E82" s="8"/>
      <c r="F82" s="51"/>
    </row>
    <row r="83" spans="1:6" ht="16.5" customHeight="1">
      <c r="A83" s="6">
        <v>31030000</v>
      </c>
      <c r="B83" s="77" t="s">
        <v>51</v>
      </c>
      <c r="C83" s="93">
        <f t="shared" si="2"/>
        <v>2000000</v>
      </c>
      <c r="D83" s="11"/>
      <c r="E83" s="8">
        <v>2000000</v>
      </c>
      <c r="F83" s="51">
        <v>2000000</v>
      </c>
    </row>
    <row r="84" spans="1:6" ht="16.5" customHeight="1">
      <c r="A84" s="6">
        <v>33000000</v>
      </c>
      <c r="B84" s="76" t="s">
        <v>35</v>
      </c>
      <c r="C84" s="93">
        <f t="shared" si="2"/>
        <v>3128000</v>
      </c>
      <c r="D84" s="23"/>
      <c r="E84" s="8">
        <v>3128000</v>
      </c>
      <c r="F84" s="51">
        <v>3128000</v>
      </c>
    </row>
    <row r="85" spans="1:6" ht="16.5" customHeight="1">
      <c r="A85" s="6">
        <v>33010000</v>
      </c>
      <c r="B85" s="76" t="s">
        <v>36</v>
      </c>
      <c r="C85" s="93">
        <f t="shared" si="2"/>
        <v>3128000</v>
      </c>
      <c r="D85" s="8"/>
      <c r="E85" s="8">
        <v>3128000</v>
      </c>
      <c r="F85" s="51">
        <v>3128000</v>
      </c>
    </row>
    <row r="86" spans="1:6" ht="24" customHeight="1">
      <c r="A86" s="6">
        <v>33010100</v>
      </c>
      <c r="B86" s="77" t="s">
        <v>66</v>
      </c>
      <c r="C86" s="93">
        <f t="shared" si="2"/>
        <v>3128000</v>
      </c>
      <c r="D86" s="8"/>
      <c r="E86" s="11">
        <v>3128000</v>
      </c>
      <c r="F86" s="71">
        <v>3128000</v>
      </c>
    </row>
    <row r="87" spans="1:6" ht="16.5" customHeight="1">
      <c r="A87" s="28">
        <v>40000000</v>
      </c>
      <c r="B87" s="87" t="s">
        <v>7</v>
      </c>
      <c r="C87" s="97">
        <f t="shared" si="2"/>
        <v>553286000</v>
      </c>
      <c r="D87" s="22">
        <f>D88</f>
        <v>553286000</v>
      </c>
      <c r="E87" s="22">
        <f>E88</f>
        <v>0</v>
      </c>
      <c r="F87" s="80"/>
    </row>
    <row r="88" spans="1:6" ht="16.5" customHeight="1">
      <c r="A88" s="6">
        <v>41000000</v>
      </c>
      <c r="B88" s="76" t="s">
        <v>24</v>
      </c>
      <c r="C88" s="93">
        <f t="shared" si="2"/>
        <v>553286000</v>
      </c>
      <c r="D88" s="8">
        <f>D89+D91</f>
        <v>553286000</v>
      </c>
      <c r="E88" s="8">
        <f>E89+E91</f>
        <v>0</v>
      </c>
      <c r="F88" s="69"/>
    </row>
    <row r="89" spans="1:6" ht="16.5" customHeight="1">
      <c r="A89" s="40">
        <v>41020000</v>
      </c>
      <c r="B89" s="88" t="s">
        <v>23</v>
      </c>
      <c r="C89" s="93">
        <f t="shared" si="2"/>
        <v>17810800</v>
      </c>
      <c r="D89" s="12">
        <f>SUM(D90:D90)</f>
        <v>17810800</v>
      </c>
      <c r="E89" s="41"/>
      <c r="F89" s="61"/>
    </row>
    <row r="90" spans="1:6" ht="16.5" customHeight="1">
      <c r="A90" s="6">
        <v>41020100</v>
      </c>
      <c r="B90" s="76" t="s">
        <v>83</v>
      </c>
      <c r="C90" s="93">
        <f t="shared" si="2"/>
        <v>17810800</v>
      </c>
      <c r="D90" s="8">
        <v>17810800</v>
      </c>
      <c r="E90" s="8"/>
      <c r="F90" s="51"/>
    </row>
    <row r="91" spans="1:6" ht="16.5" customHeight="1">
      <c r="A91" s="42">
        <v>41030000</v>
      </c>
      <c r="B91" s="88" t="s">
        <v>11</v>
      </c>
      <c r="C91" s="93">
        <f t="shared" si="2"/>
        <v>535475200</v>
      </c>
      <c r="D91" s="29">
        <f>SUM(D92:D99)</f>
        <v>535475200</v>
      </c>
      <c r="E91" s="29">
        <f>SUM(E94:E99)</f>
        <v>0</v>
      </c>
      <c r="F91" s="81"/>
    </row>
    <row r="92" spans="1:6" ht="16.5" customHeight="1">
      <c r="A92" s="40">
        <v>41033900</v>
      </c>
      <c r="B92" s="76" t="s">
        <v>95</v>
      </c>
      <c r="C92" s="93">
        <f t="shared" si="2"/>
        <v>141221800</v>
      </c>
      <c r="D92" s="8">
        <v>141221800</v>
      </c>
      <c r="E92" s="12"/>
      <c r="F92" s="53"/>
    </row>
    <row r="93" spans="1:6" ht="16.5" customHeight="1">
      <c r="A93" s="78">
        <v>41034200</v>
      </c>
      <c r="B93" s="76" t="s">
        <v>96</v>
      </c>
      <c r="C93" s="93">
        <f t="shared" si="2"/>
        <v>135411000</v>
      </c>
      <c r="D93" s="8">
        <v>135411000</v>
      </c>
      <c r="E93" s="12"/>
      <c r="F93" s="53"/>
    </row>
    <row r="94" spans="1:6" s="1" customFormat="1" ht="37.5" customHeight="1">
      <c r="A94" s="21">
        <v>41030600</v>
      </c>
      <c r="B94" s="25" t="s">
        <v>92</v>
      </c>
      <c r="C94" s="93">
        <f t="shared" si="2"/>
        <v>153448100</v>
      </c>
      <c r="D94" s="13">
        <v>153448100</v>
      </c>
      <c r="E94" s="13"/>
      <c r="F94" s="82"/>
    </row>
    <row r="95" spans="1:6" s="1" customFormat="1" ht="36" customHeight="1">
      <c r="A95" s="21">
        <v>41030800</v>
      </c>
      <c r="B95" s="75" t="s">
        <v>37</v>
      </c>
      <c r="C95" s="93">
        <f t="shared" si="2"/>
        <v>85345000</v>
      </c>
      <c r="D95" s="20">
        <v>85345000</v>
      </c>
      <c r="E95" s="20"/>
      <c r="F95" s="83"/>
    </row>
    <row r="96" spans="1:6" s="1" customFormat="1" ht="73.5" customHeight="1">
      <c r="A96" s="21">
        <v>41030900</v>
      </c>
      <c r="B96" s="46" t="s">
        <v>56</v>
      </c>
      <c r="C96" s="93">
        <f t="shared" si="2"/>
        <v>13808000</v>
      </c>
      <c r="D96" s="30">
        <v>13808000</v>
      </c>
      <c r="E96" s="20"/>
      <c r="F96" s="83"/>
    </row>
    <row r="97" spans="1:6" s="1" customFormat="1" ht="25.5" customHeight="1">
      <c r="A97" s="21">
        <v>41031000</v>
      </c>
      <c r="B97" s="75" t="s">
        <v>25</v>
      </c>
      <c r="C97" s="93">
        <f t="shared" si="2"/>
        <v>20000</v>
      </c>
      <c r="D97" s="17">
        <v>20000</v>
      </c>
      <c r="E97" s="20"/>
      <c r="F97" s="83"/>
    </row>
    <row r="98" spans="1:6" s="1" customFormat="1" ht="15" customHeight="1">
      <c r="A98" s="9">
        <v>41035000</v>
      </c>
      <c r="B98" s="77" t="s">
        <v>97</v>
      </c>
      <c r="C98" s="93">
        <f t="shared" si="2"/>
        <v>5495600</v>
      </c>
      <c r="D98" s="17">
        <v>5495600</v>
      </c>
      <c r="E98" s="20"/>
      <c r="F98" s="83"/>
    </row>
    <row r="99" spans="1:6" s="1" customFormat="1" ht="37.5" customHeight="1">
      <c r="A99" s="9">
        <v>41035800</v>
      </c>
      <c r="B99" s="89" t="s">
        <v>38</v>
      </c>
      <c r="C99" s="93">
        <f t="shared" si="2"/>
        <v>725700</v>
      </c>
      <c r="D99" s="8">
        <v>725700</v>
      </c>
      <c r="E99" s="8"/>
      <c r="F99" s="69"/>
    </row>
    <row r="100" spans="1:6" ht="16.5" customHeight="1">
      <c r="A100" s="31">
        <v>50000000</v>
      </c>
      <c r="B100" s="87" t="s">
        <v>9</v>
      </c>
      <c r="C100" s="97">
        <f t="shared" si="2"/>
        <v>1754000</v>
      </c>
      <c r="D100" s="32"/>
      <c r="E100" s="33">
        <v>1754000</v>
      </c>
      <c r="F100" s="84"/>
    </row>
    <row r="101" spans="1:6" ht="16.5" customHeight="1">
      <c r="A101" s="15">
        <v>50100000</v>
      </c>
      <c r="B101" s="7" t="s">
        <v>26</v>
      </c>
      <c r="C101" s="93">
        <f t="shared" si="2"/>
        <v>1754000</v>
      </c>
      <c r="D101" s="34"/>
      <c r="E101" s="20">
        <v>1754000</v>
      </c>
      <c r="F101" s="85"/>
    </row>
    <row r="102" spans="1:6" ht="24.75" customHeight="1" thickBot="1">
      <c r="A102" s="35">
        <v>50110000</v>
      </c>
      <c r="B102" s="79" t="s">
        <v>27</v>
      </c>
      <c r="C102" s="94">
        <f t="shared" si="2"/>
        <v>1754000</v>
      </c>
      <c r="D102" s="20"/>
      <c r="E102" s="20">
        <v>1754000</v>
      </c>
      <c r="F102" s="83"/>
    </row>
    <row r="103" spans="1:7" ht="16.5" customHeight="1" thickBot="1">
      <c r="A103" s="36"/>
      <c r="B103" s="37" t="s">
        <v>13</v>
      </c>
      <c r="C103" s="95">
        <f t="shared" si="2"/>
        <v>806780732</v>
      </c>
      <c r="D103" s="38">
        <f>D10+D45+D79+D87+D100</f>
        <v>783598908</v>
      </c>
      <c r="E103" s="38">
        <f>E10+E45+E79+E87+E100</f>
        <v>23181824</v>
      </c>
      <c r="F103" s="98">
        <f>F10+F45+F79+F87+F100</f>
        <v>6428000</v>
      </c>
      <c r="G103" s="1"/>
    </row>
    <row r="104" spans="2:6" ht="38.25" customHeight="1">
      <c r="B104" s="39" t="s">
        <v>67</v>
      </c>
      <c r="C104" s="39"/>
      <c r="D104" s="39"/>
      <c r="E104" s="39"/>
      <c r="F104" s="39" t="s">
        <v>68</v>
      </c>
    </row>
  </sheetData>
  <sheetProtection/>
  <mergeCells count="6">
    <mergeCell ref="C7:C8"/>
    <mergeCell ref="A5:F5"/>
    <mergeCell ref="E7:F7"/>
    <mergeCell ref="A7:A8"/>
    <mergeCell ref="B7:B8"/>
    <mergeCell ref="D7:D8"/>
  </mergeCells>
  <printOptions/>
  <pageMargins left="0.86" right="0.16" top="0.33" bottom="0.17" header="0.24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2016-11-15T08:58:26Z</cp:lastPrinted>
  <dcterms:created xsi:type="dcterms:W3CDTF">2002-01-16T10:20:38Z</dcterms:created>
  <dcterms:modified xsi:type="dcterms:W3CDTF">2016-11-15T08:58:27Z</dcterms:modified>
  <cp:category/>
  <cp:version/>
  <cp:contentType/>
  <cp:contentStatus/>
</cp:coreProperties>
</file>