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tabRatio="593" activeTab="0"/>
  </bookViews>
  <sheets>
    <sheet name="бюджет" sheetId="1" r:id="rId1"/>
  </sheets>
  <definedNames/>
  <calcPr fullCalcOnLoad="1"/>
</workbook>
</file>

<file path=xl/sharedStrings.xml><?xml version="1.0" encoding="utf-8"?>
<sst xmlns="http://schemas.openxmlformats.org/spreadsheetml/2006/main" count="137" uniqueCount="121">
  <si>
    <t>Загальний фонд</t>
  </si>
  <si>
    <t>Спеціальний фонд</t>
  </si>
  <si>
    <t>Разом</t>
  </si>
  <si>
    <t>Відділ у справах сім"ї та молоді</t>
  </si>
  <si>
    <t>091103</t>
  </si>
  <si>
    <t>090412</t>
  </si>
  <si>
    <t>100203</t>
  </si>
  <si>
    <t>070807</t>
  </si>
  <si>
    <t>Виконавчий комітет міської ради</t>
  </si>
  <si>
    <t>сума</t>
  </si>
  <si>
    <t>Управління освіти</t>
  </si>
  <si>
    <t>Управління ЖКГ</t>
  </si>
  <si>
    <t>Програма реформування житлово-</t>
  </si>
  <si>
    <t>комунального господарства міста на</t>
  </si>
  <si>
    <t>Програма розвитку малого</t>
  </si>
  <si>
    <t>240604</t>
  </si>
  <si>
    <t>ВСЬОГО:</t>
  </si>
  <si>
    <t>130102</t>
  </si>
  <si>
    <t>до рішення міської ради</t>
  </si>
  <si>
    <t>Секретар міської ради</t>
  </si>
  <si>
    <t>091106</t>
  </si>
  <si>
    <t>130107</t>
  </si>
  <si>
    <t>130112</t>
  </si>
  <si>
    <t>О.Б.Олійник</t>
  </si>
  <si>
    <t>Перелік регіональних програм, які фінансуватимуться за рахунок коштів</t>
  </si>
  <si>
    <t>Код типової відомч.класиф.видатків місц.бюдж.</t>
  </si>
  <si>
    <t>Код тимч.класиф.видатків та кредит. місц. бюдж.</t>
  </si>
  <si>
    <t>Назва головн.розпорядника коштів</t>
  </si>
  <si>
    <t>Найменування коду тимчасової класифікації видатків та кредитування місцевих бюджетів</t>
  </si>
  <si>
    <t>Служба у справах дітей</t>
  </si>
  <si>
    <t>090802</t>
  </si>
  <si>
    <t>070201</t>
  </si>
  <si>
    <t>Відділ з питань фізичної культури та спорту</t>
  </si>
  <si>
    <t>070401</t>
  </si>
  <si>
    <t>Інші освітні програми</t>
  </si>
  <si>
    <t>Інші видатки по соціальному захисту населення</t>
  </si>
  <si>
    <t>Благоустрій міста</t>
  </si>
  <si>
    <t>Інші видатки</t>
  </si>
  <si>
    <t>Соціальні програми і заходи державних органів у справах молоді</t>
  </si>
  <si>
    <t>Загальноосвітні школи</t>
  </si>
  <si>
    <t>Позашкільні заклади освіти</t>
  </si>
  <si>
    <t>Інші програми соціального захисту дітей</t>
  </si>
  <si>
    <t>Фінансова підтримка малого та середнього бізнесу</t>
  </si>
  <si>
    <t>Засоби масової інформації</t>
  </si>
  <si>
    <t>Капітальні вкладення</t>
  </si>
  <si>
    <t>Інша діяльність у сфері охорони навколишнього природного середовища</t>
  </si>
  <si>
    <t>Проведення навчально-тренувальних зборів і змагань</t>
  </si>
  <si>
    <t>Центр "Спорт для всіх" та заходи з фізичної культури</t>
  </si>
  <si>
    <t>130115</t>
  </si>
  <si>
    <t>Утримання та навчально-тренувальна робота ДЮСШ</t>
  </si>
  <si>
    <t xml:space="preserve">Програма розвитку матеріально-технічної бази дитячо-юнацьких спортивних установ на 2011-2013 р. </t>
  </si>
  <si>
    <t>Міська комплексна програма підтримки сім’ї, протидії торгівлі людьми, забезпечення гендерної рівності та демографічного розвитку на період до 2015 року</t>
  </si>
  <si>
    <t>150101</t>
  </si>
  <si>
    <t>інформації в м.Біла Церква на  2011-2015р.р.</t>
  </si>
  <si>
    <t>100102</t>
  </si>
  <si>
    <t>Капітальний ремонт житла</t>
  </si>
  <si>
    <t>Програма підтримки  розвитку засобів масової</t>
  </si>
  <si>
    <t>Програма охорони довкілля в м. Біла Церква на 2012-2015 р.р.</t>
  </si>
  <si>
    <t>Програма розвитку фізичної культури та спорту у м. Біла Церква на 2012-2016 р.р." Сьогодні зі спортом-завтра з майбутнім"</t>
  </si>
  <si>
    <t>091108</t>
  </si>
  <si>
    <t>Програми та заходи з відпочинку дітей</t>
  </si>
  <si>
    <t>Міська комплексна програма "Турбота" на 2011-2015 роки</t>
  </si>
  <si>
    <t>Міська комплексна програма подолання дитячої бездоглядності, підтримки сімей з дітьми й розвитку соціальних послуг для сім"ї, дітей та молоді "На зустріч дітям" на 2009-2017р.</t>
  </si>
  <si>
    <t>2011-2014 р.</t>
  </si>
  <si>
    <t>Програма розвитку системи освіти міста Білої Церкви</t>
  </si>
  <si>
    <t>на 2011-2014 роки</t>
  </si>
  <si>
    <t>Програма реформування житлово-комунального</t>
  </si>
  <si>
    <t>господарства міста на 2011-2014 роки</t>
  </si>
  <si>
    <t>середнього бізнесу</t>
  </si>
  <si>
    <t xml:space="preserve">Фінансова підтримка малого та </t>
  </si>
  <si>
    <t>найменування програми</t>
  </si>
  <si>
    <t>091102</t>
  </si>
  <si>
    <t>Програми ї заходи центрів соціальних служб для сім"ї, дітей та молоді</t>
  </si>
  <si>
    <t>10</t>
  </si>
  <si>
    <t>13</t>
  </si>
  <si>
    <t>03</t>
  </si>
  <si>
    <t>15</t>
  </si>
  <si>
    <t>11</t>
  </si>
  <si>
    <t>20</t>
  </si>
  <si>
    <t>40</t>
  </si>
  <si>
    <t>14</t>
  </si>
  <si>
    <t>Управління охорони здоров"я</t>
  </si>
  <si>
    <t>081008</t>
  </si>
  <si>
    <t>Програми і централізовані заходи</t>
  </si>
  <si>
    <t>профілактики СНІДу</t>
  </si>
  <si>
    <t>м. Біла Церква на період 2011-2015 років</t>
  </si>
  <si>
    <t>Програма енергоефективності та енергозбереження</t>
  </si>
  <si>
    <t>48</t>
  </si>
  <si>
    <t>150202</t>
  </si>
  <si>
    <t>Розробка схем та рішень масового застосування</t>
  </si>
  <si>
    <t xml:space="preserve">Програма розробки містобудівної документації для використання територіальною громадою м.Біла Церква </t>
  </si>
  <si>
    <t>240900</t>
  </si>
  <si>
    <t>Цільові фонди</t>
  </si>
  <si>
    <t>170703</t>
  </si>
  <si>
    <t>Видатки на проведення робіт, пов"язаних із будівництвом, реконструкцією, ремонтом та утриманням автомобільних доріг</t>
  </si>
  <si>
    <t>Управління містобудування та архітектури</t>
  </si>
  <si>
    <t xml:space="preserve">                           бюджету м.Біла Церква у 2013 році</t>
  </si>
  <si>
    <t>Комплексна програма "Молодь Білої Церкви" 
на 2009-2013 роки</t>
  </si>
  <si>
    <t>Комплексна програма Білоцерківського об"єднаного міського військового комісаріату по організації та проведенню приписки і призову громадян України на строкову військову службу в 2013 році у м. Біла Церква</t>
  </si>
  <si>
    <t>Міська програма оздоровлення та відпочинку дітей міста в 2013 році</t>
  </si>
  <si>
    <t>Управління соціального захисту населення</t>
  </si>
  <si>
    <t>Програма відзначення державних та професійних свят, ювілейних дат, заохочення та заслуги перед містом, здійснення представницьких та інших заходів на 2012-2014 р</t>
  </si>
  <si>
    <t>250404</t>
  </si>
  <si>
    <t>Програма зайнятості населення м.Біла Церква на 2012-2014 р.</t>
  </si>
  <si>
    <t>081006</t>
  </si>
  <si>
    <t xml:space="preserve">Програми і централізовані заходи з </t>
  </si>
  <si>
    <t>імунопрофілактики</t>
  </si>
  <si>
    <t>Програма забезпечення профілактики ВІЛ-інфекції, допомоги та</t>
  </si>
  <si>
    <t>лікування ВІЛ-інфікованих і хворих на СНІД на 2011-2013 роки</t>
  </si>
  <si>
    <t>081007</t>
  </si>
  <si>
    <t>Програми і централізовані заходи боротьби з</t>
  </si>
  <si>
    <t>туберкульозом</t>
  </si>
  <si>
    <t>Білоцерківська міська цільова соціальна програма протидії</t>
  </si>
  <si>
    <t>захворювання на туберкульоз на 2013-2016 роки</t>
  </si>
  <si>
    <t>Білоцерківська міська програма імунопрофілактики та захисту</t>
  </si>
  <si>
    <t>населення від інфекційних хвороб на 2012-2015 роки</t>
  </si>
  <si>
    <t xml:space="preserve">підприємництва в м. Біла Церква </t>
  </si>
  <si>
    <t>Програма залучення інвестицій та поліпшення інвестиційного клімату в м.Біла Церква</t>
  </si>
  <si>
    <t>Міська програма оздоровлення та відпочинку дітей міста</t>
  </si>
  <si>
    <t xml:space="preserve">від  25.12.2012р.  №    849-35-VІ </t>
  </si>
  <si>
    <t>Додаток № 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</si>
</sst>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  <numFmt numFmtId="180" formatCode="#,##0.0"/>
    <numFmt numFmtId="181" formatCode="#,##0.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0"/>
      <color indexed="10"/>
      <name val="Arial Cyr"/>
      <family val="0"/>
    </font>
    <font>
      <sz val="9"/>
      <name val="Arial Cyr"/>
      <family val="2"/>
    </font>
    <font>
      <b/>
      <sz val="10"/>
      <color indexed="10"/>
      <name val="Arial Cyr"/>
      <family val="0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3" fillId="0" borderId="0" xfId="0" applyFont="1" applyAlignment="1">
      <alignment/>
    </xf>
    <xf numFmtId="49" fontId="6" fillId="0" borderId="0" xfId="0" applyNumberFormat="1" applyFont="1" applyAlignment="1">
      <alignment/>
    </xf>
    <xf numFmtId="0" fontId="0" fillId="0" borderId="15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4" xfId="0" applyBorder="1" applyAlignment="1">
      <alignment wrapText="1"/>
    </xf>
    <xf numFmtId="3" fontId="0" fillId="33" borderId="10" xfId="0" applyNumberFormat="1" applyFill="1" applyBorder="1" applyAlignment="1">
      <alignment horizontal="center"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0" fillId="0" borderId="0" xfId="0" applyFont="1" applyBorder="1" applyAlignment="1">
      <alignment/>
    </xf>
    <xf numFmtId="0" fontId="10" fillId="0" borderId="17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9" xfId="0" applyBorder="1" applyAlignment="1">
      <alignment vertical="justify"/>
    </xf>
    <xf numFmtId="0" fontId="10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3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20" xfId="0" applyFont="1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14" xfId="0" applyNumberFormat="1" applyBorder="1" applyAlignment="1">
      <alignment vertical="justify"/>
    </xf>
    <xf numFmtId="0" fontId="10" fillId="0" borderId="21" xfId="0" applyFont="1" applyBorder="1" applyAlignment="1">
      <alignment/>
    </xf>
    <xf numFmtId="3" fontId="0" fillId="0" borderId="13" xfId="0" applyNumberFormat="1" applyFill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/>
    </xf>
    <xf numFmtId="0" fontId="10" fillId="0" borderId="18" xfId="0" applyFont="1" applyBorder="1" applyAlignment="1">
      <alignment wrapText="1"/>
    </xf>
    <xf numFmtId="3" fontId="0" fillId="0" borderId="14" xfId="0" applyNumberForma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10" fillId="0" borderId="15" xfId="0" applyFont="1" applyBorder="1" applyAlignment="1">
      <alignment wrapText="1"/>
    </xf>
    <xf numFmtId="0" fontId="0" fillId="0" borderId="16" xfId="0" applyFill="1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Border="1" applyAlignment="1">
      <alignment/>
    </xf>
    <xf numFmtId="3" fontId="0" fillId="0" borderId="0" xfId="0" applyNumberFormat="1" applyBorder="1" applyAlignment="1">
      <alignment horizontal="center"/>
    </xf>
    <xf numFmtId="0" fontId="1" fillId="0" borderId="29" xfId="0" applyFont="1" applyBorder="1" applyAlignment="1">
      <alignment/>
    </xf>
    <xf numFmtId="0" fontId="0" fillId="0" borderId="23" xfId="0" applyBorder="1" applyAlignment="1">
      <alignment wrapText="1"/>
    </xf>
    <xf numFmtId="3" fontId="1" fillId="0" borderId="29" xfId="0" applyNumberFormat="1" applyFont="1" applyBorder="1" applyAlignment="1">
      <alignment horizontal="center"/>
    </xf>
    <xf numFmtId="0" fontId="10" fillId="0" borderId="12" xfId="0" applyFont="1" applyBorder="1" applyAlignment="1">
      <alignment wrapText="1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3" fontId="0" fillId="33" borderId="15" xfId="0" applyNumberFormat="1" applyFill="1" applyBorder="1" applyAlignment="1">
      <alignment horizontal="center"/>
    </xf>
    <xf numFmtId="3" fontId="1" fillId="0" borderId="23" xfId="0" applyNumberFormat="1" applyFont="1" applyBorder="1" applyAlignment="1">
      <alignment/>
    </xf>
    <xf numFmtId="0" fontId="0" fillId="0" borderId="15" xfId="0" applyBorder="1" applyAlignment="1">
      <alignment horizontal="left" vertical="center" wrapText="1"/>
    </xf>
    <xf numFmtId="49" fontId="1" fillId="0" borderId="30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0" fontId="9" fillId="0" borderId="15" xfId="0" applyFon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49" fontId="1" fillId="0" borderId="22" xfId="0" applyNumberFormat="1" applyFont="1" applyBorder="1" applyAlignment="1">
      <alignment/>
    </xf>
    <xf numFmtId="0" fontId="0" fillId="33" borderId="14" xfId="0" applyFill="1" applyBorder="1" applyAlignment="1">
      <alignment wrapText="1"/>
    </xf>
    <xf numFmtId="0" fontId="10" fillId="0" borderId="19" xfId="0" applyFont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1" fillId="0" borderId="0" xfId="0" applyFont="1" applyAlignment="1">
      <alignment/>
    </xf>
    <xf numFmtId="49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/>
    </xf>
    <xf numFmtId="49" fontId="0" fillId="0" borderId="34" xfId="0" applyNumberFormat="1" applyBorder="1" applyAlignment="1">
      <alignment horizontal="center"/>
    </xf>
    <xf numFmtId="3" fontId="0" fillId="0" borderId="35" xfId="0" applyNumberFormat="1" applyBorder="1" applyAlignment="1">
      <alignment/>
    </xf>
    <xf numFmtId="49" fontId="0" fillId="0" borderId="36" xfId="0" applyNumberFormat="1" applyBorder="1" applyAlignment="1">
      <alignment horizontal="center"/>
    </xf>
    <xf numFmtId="3" fontId="0" fillId="0" borderId="37" xfId="0" applyNumberFormat="1" applyBorder="1" applyAlignment="1">
      <alignment/>
    </xf>
    <xf numFmtId="49" fontId="0" fillId="0" borderId="38" xfId="0" applyNumberForma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3" fontId="0" fillId="0" borderId="43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39" xfId="0" applyBorder="1" applyAlignment="1">
      <alignment horizontal="center"/>
    </xf>
    <xf numFmtId="49" fontId="0" fillId="0" borderId="38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/>
    </xf>
    <xf numFmtId="0" fontId="0" fillId="0" borderId="44" xfId="0" applyBorder="1" applyAlignment="1">
      <alignment/>
    </xf>
    <xf numFmtId="0" fontId="1" fillId="0" borderId="45" xfId="0" applyFont="1" applyBorder="1" applyAlignment="1">
      <alignment wrapText="1"/>
    </xf>
    <xf numFmtId="3" fontId="1" fillId="0" borderId="46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5" xfId="0" applyBorder="1" applyAlignment="1">
      <alignment vertical="center" wrapText="1"/>
    </xf>
    <xf numFmtId="3" fontId="0" fillId="33" borderId="47" xfId="0" applyNumberFormat="1" applyFill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0" fillId="0" borderId="42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3" fontId="0" fillId="0" borderId="15" xfId="0" applyNumberFormat="1" applyFill="1" applyBorder="1" applyAlignment="1">
      <alignment horizontal="center"/>
    </xf>
    <xf numFmtId="0" fontId="0" fillId="0" borderId="44" xfId="0" applyFill="1" applyBorder="1" applyAlignment="1">
      <alignment/>
    </xf>
    <xf numFmtId="3" fontId="1" fillId="0" borderId="25" xfId="0" applyNumberFormat="1" applyFont="1" applyBorder="1" applyAlignment="1">
      <alignment horizontal="center"/>
    </xf>
    <xf numFmtId="0" fontId="1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wrapText="1"/>
    </xf>
    <xf numFmtId="3" fontId="1" fillId="0" borderId="26" xfId="0" applyNumberFormat="1" applyFont="1" applyBorder="1" applyAlignment="1">
      <alignment horizontal="center"/>
    </xf>
    <xf numFmtId="3" fontId="1" fillId="0" borderId="49" xfId="0" applyNumberFormat="1" applyFont="1" applyBorder="1" applyAlignment="1">
      <alignment horizontal="center"/>
    </xf>
    <xf numFmtId="49" fontId="0" fillId="0" borderId="50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0" fillId="0" borderId="27" xfId="0" applyBorder="1" applyAlignment="1">
      <alignment wrapText="1"/>
    </xf>
    <xf numFmtId="3" fontId="0" fillId="33" borderId="51" xfId="0" applyNumberForma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51" xfId="0" applyBorder="1" applyAlignment="1">
      <alignment horizontal="center"/>
    </xf>
    <xf numFmtId="3" fontId="0" fillId="0" borderId="28" xfId="0" applyNumberForma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16" xfId="0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49" fontId="0" fillId="0" borderId="52" xfId="0" applyNumberFormat="1" applyBorder="1" applyAlignment="1">
      <alignment horizontal="center"/>
    </xf>
    <xf numFmtId="0" fontId="0" fillId="0" borderId="25" xfId="0" applyBorder="1" applyAlignment="1">
      <alignment wrapText="1"/>
    </xf>
    <xf numFmtId="0" fontId="0" fillId="0" borderId="25" xfId="0" applyFill="1" applyBorder="1" applyAlignment="1">
      <alignment/>
    </xf>
    <xf numFmtId="3" fontId="0" fillId="33" borderId="25" xfId="0" applyNumberFormat="1" applyFill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0" fontId="12" fillId="0" borderId="0" xfId="0" applyFont="1" applyAlignment="1">
      <alignment/>
    </xf>
    <xf numFmtId="3" fontId="0" fillId="0" borderId="13" xfId="0" applyNumberFormat="1" applyBorder="1" applyAlignment="1">
      <alignment/>
    </xf>
    <xf numFmtId="0" fontId="1" fillId="0" borderId="23" xfId="0" applyFont="1" applyBorder="1" applyAlignment="1">
      <alignment vertical="center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49" fontId="1" fillId="0" borderId="22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left" vertical="center" wrapText="1"/>
    </xf>
    <xf numFmtId="3" fontId="0" fillId="0" borderId="14" xfId="0" applyNumberFormat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33" xfId="0" applyNumberFormat="1" applyBorder="1" applyAlignment="1">
      <alignment horizontal="right" vertical="center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 wrapText="1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19" xfId="0" applyFill="1" applyBorder="1" applyAlignment="1">
      <alignment horizontal="left" vertical="justify"/>
    </xf>
    <xf numFmtId="0" fontId="0" fillId="0" borderId="18" xfId="0" applyFill="1" applyBorder="1" applyAlignment="1">
      <alignment horizontal="left" vertical="justify"/>
    </xf>
    <xf numFmtId="49" fontId="1" fillId="0" borderId="52" xfId="0" applyNumberFormat="1" applyFont="1" applyBorder="1" applyAlignment="1">
      <alignment horizontal="center"/>
    </xf>
    <xf numFmtId="0" fontId="1" fillId="0" borderId="50" xfId="0" applyFont="1" applyBorder="1" applyAlignment="1">
      <alignment/>
    </xf>
    <xf numFmtId="0" fontId="1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7" xfId="0" applyFont="1" applyBorder="1" applyAlignment="1">
      <alignment/>
    </xf>
    <xf numFmtId="0" fontId="0" fillId="33" borderId="15" xfId="0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2" fontId="0" fillId="0" borderId="13" xfId="0" applyNumberFormat="1" applyBorder="1" applyAlignment="1">
      <alignment horizontal="left" vertical="justify"/>
    </xf>
    <xf numFmtId="0" fontId="0" fillId="0" borderId="15" xfId="0" applyBorder="1" applyAlignment="1">
      <alignment horizontal="left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73"/>
  <sheetViews>
    <sheetView tabSelected="1" zoomScale="80" zoomScaleNormal="80" zoomScalePageLayoutView="0" workbookViewId="0" topLeftCell="A1">
      <selection activeCell="C30" sqref="C30"/>
    </sheetView>
  </sheetViews>
  <sheetFormatPr defaultColWidth="9.00390625" defaultRowHeight="12.75"/>
  <cols>
    <col min="1" max="1" width="12.625" style="0" customWidth="1"/>
    <col min="2" max="2" width="42.25390625" style="0" customWidth="1"/>
    <col min="3" max="3" width="60.25390625" style="0" customWidth="1"/>
    <col min="4" max="4" width="14.00390625" style="0" customWidth="1"/>
    <col min="5" max="5" width="36.875" style="0" customWidth="1"/>
    <col min="6" max="6" width="12.625" style="0" customWidth="1"/>
    <col min="7" max="7" width="15.75390625" style="0" customWidth="1"/>
  </cols>
  <sheetData>
    <row r="2" ht="12.75">
      <c r="F2" s="7" t="s">
        <v>120</v>
      </c>
    </row>
    <row r="3" ht="12.75">
      <c r="F3" s="7" t="s">
        <v>18</v>
      </c>
    </row>
    <row r="4" ht="12.75">
      <c r="F4" s="7" t="s">
        <v>119</v>
      </c>
    </row>
    <row r="5" ht="12.75">
      <c r="F5" s="7"/>
    </row>
    <row r="6" ht="12.75">
      <c r="F6" s="7"/>
    </row>
    <row r="7" ht="12.75">
      <c r="F7" s="7"/>
    </row>
    <row r="8" ht="12.75">
      <c r="F8" s="7"/>
    </row>
    <row r="9" spans="3:5" ht="15.75">
      <c r="C9" s="34" t="s">
        <v>24</v>
      </c>
      <c r="D9" s="33"/>
      <c r="E9" s="33"/>
    </row>
    <row r="10" spans="3:5" ht="15.75">
      <c r="C10" s="34" t="s">
        <v>96</v>
      </c>
      <c r="D10" s="33"/>
      <c r="E10" s="33"/>
    </row>
    <row r="11" spans="3:5" ht="15.75">
      <c r="C11" s="34"/>
      <c r="D11" s="33"/>
      <c r="E11" s="33"/>
    </row>
    <row r="12" ht="13.5" thickBot="1"/>
    <row r="13" spans="1:7" ht="60" customHeight="1">
      <c r="A13" s="128" t="s">
        <v>25</v>
      </c>
      <c r="B13" s="127" t="s">
        <v>27</v>
      </c>
      <c r="C13" s="179" t="s">
        <v>0</v>
      </c>
      <c r="D13" s="180"/>
      <c r="E13" s="179" t="s">
        <v>1</v>
      </c>
      <c r="F13" s="180"/>
      <c r="G13" s="169" t="s">
        <v>2</v>
      </c>
    </row>
    <row r="14" spans="1:7" ht="67.5" customHeight="1" thickBot="1">
      <c r="A14" s="129" t="s">
        <v>26</v>
      </c>
      <c r="B14" s="130" t="s">
        <v>28</v>
      </c>
      <c r="C14" s="131" t="s">
        <v>70</v>
      </c>
      <c r="D14" s="132" t="s">
        <v>9</v>
      </c>
      <c r="E14" s="131" t="s">
        <v>70</v>
      </c>
      <c r="F14" s="132" t="s">
        <v>9</v>
      </c>
      <c r="G14" s="170"/>
    </row>
    <row r="15" spans="1:24" s="6" customFormat="1" ht="13.5" thickBot="1">
      <c r="A15" s="55" t="s">
        <v>73</v>
      </c>
      <c r="B15" s="67" t="s">
        <v>10</v>
      </c>
      <c r="C15" s="67"/>
      <c r="D15" s="56">
        <f>SUM(D17:D18)</f>
        <v>319700</v>
      </c>
      <c r="E15" s="78"/>
      <c r="F15" s="56">
        <f>SUM(F19)</f>
        <v>600000</v>
      </c>
      <c r="G15" s="57">
        <f>SUM(D15,F15)</f>
        <v>919700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7" ht="12.75">
      <c r="A16" s="93" t="s">
        <v>7</v>
      </c>
      <c r="B16" s="75" t="s">
        <v>34</v>
      </c>
      <c r="C16" s="76" t="s">
        <v>64</v>
      </c>
      <c r="D16" s="77"/>
      <c r="E16" s="10"/>
      <c r="F16" s="51"/>
      <c r="G16" s="94"/>
    </row>
    <row r="17" spans="1:7" ht="12.75">
      <c r="A17" s="95"/>
      <c r="B17" s="9"/>
      <c r="C17" s="8" t="s">
        <v>65</v>
      </c>
      <c r="D17" s="26">
        <v>60000</v>
      </c>
      <c r="E17" s="5"/>
      <c r="F17" s="2"/>
      <c r="G17" s="96">
        <f>D17+F17</f>
        <v>60000</v>
      </c>
    </row>
    <row r="18" spans="1:7" ht="27" customHeight="1">
      <c r="A18" s="97" t="s">
        <v>31</v>
      </c>
      <c r="B18" s="41" t="s">
        <v>39</v>
      </c>
      <c r="C18" s="48" t="s">
        <v>118</v>
      </c>
      <c r="D18" s="29">
        <v>259700</v>
      </c>
      <c r="E18" s="5"/>
      <c r="F18" s="1"/>
      <c r="G18" s="96">
        <f>D18+F18</f>
        <v>259700</v>
      </c>
    </row>
    <row r="19" spans="1:7" ht="42.75" customHeight="1" thickBot="1">
      <c r="A19" s="93" t="s">
        <v>21</v>
      </c>
      <c r="B19" s="40" t="s">
        <v>49</v>
      </c>
      <c r="C19" s="43"/>
      <c r="D19" s="27"/>
      <c r="E19" s="79" t="s">
        <v>50</v>
      </c>
      <c r="F19" s="25">
        <v>600000</v>
      </c>
      <c r="G19" s="96">
        <f>D19+F19</f>
        <v>600000</v>
      </c>
    </row>
    <row r="20" spans="1:7" ht="13.5" thickBot="1">
      <c r="A20" s="80" t="s">
        <v>76</v>
      </c>
      <c r="B20" s="81" t="s">
        <v>100</v>
      </c>
      <c r="C20" s="82"/>
      <c r="D20" s="126">
        <f>SUM(D21)</f>
        <v>900000</v>
      </c>
      <c r="E20" s="82"/>
      <c r="F20" s="83"/>
      <c r="G20" s="134">
        <f>SUM(G21)</f>
        <v>900000</v>
      </c>
    </row>
    <row r="21" spans="1:7" ht="30.75" customHeight="1" thickBot="1">
      <c r="A21" s="147" t="s">
        <v>5</v>
      </c>
      <c r="B21" s="148" t="s">
        <v>35</v>
      </c>
      <c r="C21" s="149" t="s">
        <v>61</v>
      </c>
      <c r="D21" s="150">
        <v>900000</v>
      </c>
      <c r="E21" s="83"/>
      <c r="F21" s="83"/>
      <c r="G21" s="151">
        <f>SUM(D21,F21)</f>
        <v>900000</v>
      </c>
    </row>
    <row r="22" spans="1:7" ht="15.75" customHeight="1" thickBot="1">
      <c r="A22" s="55" t="s">
        <v>79</v>
      </c>
      <c r="B22" s="67" t="s">
        <v>11</v>
      </c>
      <c r="C22" s="68"/>
      <c r="D22" s="56">
        <f>SUM(D23:D30)</f>
        <v>10090000</v>
      </c>
      <c r="E22" s="68"/>
      <c r="F22" s="56">
        <f>SUM(F23:F30)</f>
        <v>20540000</v>
      </c>
      <c r="G22" s="113">
        <f>SUM(G23:G30)</f>
        <v>30630000</v>
      </c>
    </row>
    <row r="23" spans="1:7" ht="14.25" customHeight="1">
      <c r="A23" s="100" t="s">
        <v>54</v>
      </c>
      <c r="B23" s="5" t="s">
        <v>55</v>
      </c>
      <c r="C23" s="12" t="s">
        <v>66</v>
      </c>
      <c r="D23" s="124"/>
      <c r="E23" s="66" t="s">
        <v>12</v>
      </c>
      <c r="F23" s="124">
        <v>4970000</v>
      </c>
      <c r="G23" s="96">
        <f aca="true" t="shared" si="0" ref="G23:G30">D23+F23</f>
        <v>4970000</v>
      </c>
    </row>
    <row r="24" spans="1:7" ht="14.25" customHeight="1">
      <c r="A24" s="97" t="s">
        <v>6</v>
      </c>
      <c r="B24" s="1" t="s">
        <v>36</v>
      </c>
      <c r="C24" s="12" t="s">
        <v>67</v>
      </c>
      <c r="D24" s="50">
        <v>10000000</v>
      </c>
      <c r="E24" s="66" t="s">
        <v>13</v>
      </c>
      <c r="F24" s="50">
        <v>5150000</v>
      </c>
      <c r="G24" s="96">
        <f t="shared" si="0"/>
        <v>15150000</v>
      </c>
    </row>
    <row r="25" spans="1:7" ht="14.25" customHeight="1">
      <c r="A25" s="101" t="s">
        <v>52</v>
      </c>
      <c r="B25" s="4" t="s">
        <v>44</v>
      </c>
      <c r="C25" s="12"/>
      <c r="D25" s="124"/>
      <c r="E25" s="66" t="s">
        <v>63</v>
      </c>
      <c r="F25" s="124">
        <v>6980000</v>
      </c>
      <c r="G25" s="96">
        <f t="shared" si="0"/>
        <v>6980000</v>
      </c>
    </row>
    <row r="26" spans="1:7" ht="14.25" customHeight="1">
      <c r="A26" s="97" t="s">
        <v>91</v>
      </c>
      <c r="B26" s="114" t="s">
        <v>92</v>
      </c>
      <c r="C26" s="12"/>
      <c r="D26" s="50"/>
      <c r="E26" s="66"/>
      <c r="F26" s="50">
        <v>1600000</v>
      </c>
      <c r="G26" s="96">
        <f t="shared" si="0"/>
        <v>1600000</v>
      </c>
    </row>
    <row r="27" spans="1:7" ht="39.75" customHeight="1">
      <c r="A27" s="122" t="s">
        <v>93</v>
      </c>
      <c r="B27" s="121" t="s">
        <v>94</v>
      </c>
      <c r="C27" s="144"/>
      <c r="D27" s="124"/>
      <c r="E27" s="66"/>
      <c r="F27" s="50">
        <v>1840000</v>
      </c>
      <c r="G27" s="94">
        <f t="shared" si="0"/>
        <v>1840000</v>
      </c>
    </row>
    <row r="28" spans="1:7" ht="14.25" customHeight="1">
      <c r="A28" s="101" t="s">
        <v>6</v>
      </c>
      <c r="B28" s="114" t="s">
        <v>36</v>
      </c>
      <c r="C28" s="4" t="s">
        <v>86</v>
      </c>
      <c r="D28" s="54">
        <f>100000-20000</f>
        <v>80000</v>
      </c>
      <c r="E28" s="125"/>
      <c r="F28" s="145"/>
      <c r="G28" s="108">
        <f t="shared" si="0"/>
        <v>80000</v>
      </c>
    </row>
    <row r="29" spans="1:7" ht="14.25" customHeight="1">
      <c r="A29" s="99"/>
      <c r="B29" s="12"/>
      <c r="C29" s="5" t="s">
        <v>85</v>
      </c>
      <c r="D29" s="124"/>
      <c r="E29" s="66"/>
      <c r="F29" s="146"/>
      <c r="G29" s="96"/>
    </row>
    <row r="30" spans="1:7" ht="21" customHeight="1" thickBot="1">
      <c r="A30" s="101" t="s">
        <v>102</v>
      </c>
      <c r="B30" s="4" t="s">
        <v>37</v>
      </c>
      <c r="C30" s="153" t="s">
        <v>103</v>
      </c>
      <c r="D30" s="54">
        <v>10000</v>
      </c>
      <c r="E30" s="13"/>
      <c r="F30" s="54"/>
      <c r="G30" s="108">
        <f t="shared" si="0"/>
        <v>10000</v>
      </c>
    </row>
    <row r="31" spans="1:7" ht="13.5" thickBot="1">
      <c r="A31" s="55" t="s">
        <v>77</v>
      </c>
      <c r="B31" s="67" t="s">
        <v>3</v>
      </c>
      <c r="C31" s="117"/>
      <c r="D31" s="116">
        <f>SUM(D32:D39)</f>
        <v>1151984</v>
      </c>
      <c r="E31" s="68"/>
      <c r="F31" s="74"/>
      <c r="G31" s="135">
        <f>SUM(G32:G39)</f>
        <v>1151984</v>
      </c>
    </row>
    <row r="32" spans="1:7" ht="24.75" customHeight="1">
      <c r="A32" s="100" t="s">
        <v>4</v>
      </c>
      <c r="B32" s="73" t="s">
        <v>38</v>
      </c>
      <c r="C32" s="171" t="s">
        <v>51</v>
      </c>
      <c r="D32" s="119">
        <v>215000</v>
      </c>
      <c r="E32" s="12"/>
      <c r="F32" s="22"/>
      <c r="G32" s="96">
        <f>SUM(D32,F32)</f>
        <v>215000</v>
      </c>
    </row>
    <row r="33" spans="1:7" ht="15" customHeight="1">
      <c r="A33" s="100" t="s">
        <v>20</v>
      </c>
      <c r="B33" s="3" t="s">
        <v>37</v>
      </c>
      <c r="C33" s="172"/>
      <c r="D33" s="29">
        <v>43000</v>
      </c>
      <c r="E33" s="3"/>
      <c r="F33" s="22"/>
      <c r="G33" s="96">
        <f>SUM(D33,F33)</f>
        <v>43000</v>
      </c>
    </row>
    <row r="34" spans="1:7" ht="25.5" customHeight="1">
      <c r="A34" s="100" t="s">
        <v>71</v>
      </c>
      <c r="B34" s="52" t="s">
        <v>72</v>
      </c>
      <c r="C34" s="186" t="s">
        <v>97</v>
      </c>
      <c r="D34" s="29">
        <v>10000</v>
      </c>
      <c r="E34" s="51"/>
      <c r="F34" s="24"/>
      <c r="G34" s="96">
        <f aca="true" t="shared" si="1" ref="G34:G39">SUM(D34,F34)</f>
        <v>10000</v>
      </c>
    </row>
    <row r="35" spans="1:7" ht="23.25" customHeight="1">
      <c r="A35" s="102" t="s">
        <v>4</v>
      </c>
      <c r="B35" s="37" t="s">
        <v>38</v>
      </c>
      <c r="C35" s="187"/>
      <c r="D35" s="36">
        <v>60000</v>
      </c>
      <c r="E35" s="19"/>
      <c r="F35" s="15"/>
      <c r="G35" s="96">
        <f t="shared" si="1"/>
        <v>60000</v>
      </c>
    </row>
    <row r="36" spans="1:7" ht="12.75">
      <c r="A36" s="95" t="s">
        <v>20</v>
      </c>
      <c r="B36" s="5" t="s">
        <v>37</v>
      </c>
      <c r="C36" s="188"/>
      <c r="D36" s="29">
        <v>135200</v>
      </c>
      <c r="E36" s="20"/>
      <c r="F36" s="16"/>
      <c r="G36" s="96">
        <f t="shared" si="1"/>
        <v>135200</v>
      </c>
    </row>
    <row r="37" spans="1:7" ht="51" customHeight="1">
      <c r="A37" s="103" t="s">
        <v>4</v>
      </c>
      <c r="B37" s="45" t="s">
        <v>38</v>
      </c>
      <c r="C37" s="44" t="s">
        <v>98</v>
      </c>
      <c r="D37" s="28">
        <v>70000</v>
      </c>
      <c r="E37" s="23"/>
      <c r="F37" s="24"/>
      <c r="G37" s="96">
        <f t="shared" si="1"/>
        <v>70000</v>
      </c>
    </row>
    <row r="38" spans="1:7" ht="12.75" customHeight="1">
      <c r="A38" s="97" t="s">
        <v>33</v>
      </c>
      <c r="B38" s="49" t="s">
        <v>40</v>
      </c>
      <c r="C38" s="189" t="s">
        <v>99</v>
      </c>
      <c r="D38" s="29">
        <v>588784</v>
      </c>
      <c r="E38" s="4"/>
      <c r="F38" s="21"/>
      <c r="G38" s="96">
        <f t="shared" si="1"/>
        <v>588784</v>
      </c>
    </row>
    <row r="39" spans="1:7" ht="13.5" thickBot="1">
      <c r="A39" s="99" t="s">
        <v>59</v>
      </c>
      <c r="B39" s="41" t="s">
        <v>60</v>
      </c>
      <c r="C39" s="190"/>
      <c r="D39" s="69">
        <v>30000</v>
      </c>
      <c r="E39" s="10"/>
      <c r="F39" s="64"/>
      <c r="G39" s="96">
        <f t="shared" si="1"/>
        <v>30000</v>
      </c>
    </row>
    <row r="40" spans="1:7" ht="13.5" thickBot="1">
      <c r="A40" s="55" t="s">
        <v>78</v>
      </c>
      <c r="B40" s="70" t="s">
        <v>29</v>
      </c>
      <c r="C40" s="71"/>
      <c r="D40" s="72">
        <f>SUM(D41)</f>
        <v>125163</v>
      </c>
      <c r="E40" s="68"/>
      <c r="F40" s="74"/>
      <c r="G40" s="135">
        <f>SUM(G41)</f>
        <v>125163</v>
      </c>
    </row>
    <row r="41" spans="1:7" ht="39" thickBot="1">
      <c r="A41" s="136" t="s">
        <v>30</v>
      </c>
      <c r="B41" s="137" t="s">
        <v>41</v>
      </c>
      <c r="C41" s="138" t="s">
        <v>62</v>
      </c>
      <c r="D41" s="139">
        <v>125163</v>
      </c>
      <c r="E41" s="140"/>
      <c r="F41" s="141"/>
      <c r="G41" s="142">
        <f>SUM(D41,F41)</f>
        <v>125163</v>
      </c>
    </row>
    <row r="42" spans="1:7" ht="13.5" thickBot="1">
      <c r="A42" s="55" t="s">
        <v>75</v>
      </c>
      <c r="B42" s="67" t="s">
        <v>8</v>
      </c>
      <c r="C42" s="68"/>
      <c r="D42" s="56">
        <f>SUM(D43:D49)</f>
        <v>395000</v>
      </c>
      <c r="E42" s="68"/>
      <c r="F42" s="56">
        <f>SUM(F43:F49)</f>
        <v>520500</v>
      </c>
      <c r="G42" s="57">
        <f>SUM(D42:F42)</f>
        <v>915500</v>
      </c>
    </row>
    <row r="43" spans="1:7" ht="12.75">
      <c r="A43" s="104">
        <v>180404</v>
      </c>
      <c r="B43" s="65" t="s">
        <v>69</v>
      </c>
      <c r="C43" s="66" t="s">
        <v>14</v>
      </c>
      <c r="D43" s="27"/>
      <c r="E43" s="10"/>
      <c r="F43" s="32"/>
      <c r="G43" s="94"/>
    </row>
    <row r="44" spans="1:7" ht="12.75">
      <c r="A44" s="105"/>
      <c r="B44" s="35" t="s">
        <v>68</v>
      </c>
      <c r="C44" s="167" t="s">
        <v>116</v>
      </c>
      <c r="D44" s="26">
        <v>60000</v>
      </c>
      <c r="E44" s="5"/>
      <c r="F44" s="22"/>
      <c r="G44" s="163">
        <v>60000</v>
      </c>
    </row>
    <row r="45" spans="1:7" ht="28.5" customHeight="1">
      <c r="A45" s="106">
        <v>180404</v>
      </c>
      <c r="B45" s="38" t="s">
        <v>42</v>
      </c>
      <c r="C45" s="168" t="s">
        <v>117</v>
      </c>
      <c r="D45" s="124">
        <v>40000</v>
      </c>
      <c r="E45" s="10"/>
      <c r="F45" s="32"/>
      <c r="G45" s="164">
        <v>40000</v>
      </c>
    </row>
    <row r="46" spans="1:7" ht="12.75">
      <c r="A46" s="107">
        <v>120000</v>
      </c>
      <c r="B46" s="4" t="s">
        <v>43</v>
      </c>
      <c r="C46" s="13" t="s">
        <v>56</v>
      </c>
      <c r="D46" s="25">
        <v>210000</v>
      </c>
      <c r="E46" s="4"/>
      <c r="F46" s="17"/>
      <c r="G46" s="165">
        <v>210000</v>
      </c>
    </row>
    <row r="47" spans="1:7" ht="12.75">
      <c r="A47" s="109"/>
      <c r="B47" s="5"/>
      <c r="C47" s="14" t="s">
        <v>53</v>
      </c>
      <c r="D47" s="26"/>
      <c r="E47" s="5"/>
      <c r="F47" s="22"/>
      <c r="G47" s="163"/>
    </row>
    <row r="48" spans="1:7" ht="38.25">
      <c r="A48" s="110">
        <v>250404</v>
      </c>
      <c r="B48" s="5" t="s">
        <v>37</v>
      </c>
      <c r="C48" s="88" t="s">
        <v>101</v>
      </c>
      <c r="D48" s="26">
        <v>85000</v>
      </c>
      <c r="E48" s="5"/>
      <c r="F48" s="22"/>
      <c r="G48" s="163">
        <v>85000</v>
      </c>
    </row>
    <row r="49" spans="1:7" ht="26.25" thickBot="1">
      <c r="A49" s="101" t="s">
        <v>15</v>
      </c>
      <c r="B49" s="42" t="s">
        <v>45</v>
      </c>
      <c r="C49" s="4"/>
      <c r="D49" s="25"/>
      <c r="E49" s="47" t="s">
        <v>57</v>
      </c>
      <c r="F49" s="25">
        <v>520500</v>
      </c>
      <c r="G49" s="108">
        <v>520500</v>
      </c>
    </row>
    <row r="50" spans="1:7" s="92" customFormat="1" ht="13.5" thickBot="1">
      <c r="A50" s="55" t="s">
        <v>80</v>
      </c>
      <c r="B50" s="115" t="s">
        <v>81</v>
      </c>
      <c r="C50" s="67"/>
      <c r="D50" s="56">
        <v>248658</v>
      </c>
      <c r="E50" s="91"/>
      <c r="F50" s="56"/>
      <c r="G50" s="57">
        <v>248658</v>
      </c>
    </row>
    <row r="51" spans="1:7" ht="12.75">
      <c r="A51" s="101" t="s">
        <v>104</v>
      </c>
      <c r="B51" s="42" t="s">
        <v>105</v>
      </c>
      <c r="C51" s="4" t="s">
        <v>114</v>
      </c>
      <c r="D51" s="25">
        <v>124608</v>
      </c>
      <c r="E51" s="47"/>
      <c r="F51" s="25"/>
      <c r="G51" s="108">
        <v>124608</v>
      </c>
    </row>
    <row r="52" spans="1:7" ht="12.75">
      <c r="A52" s="100"/>
      <c r="B52" s="58" t="s">
        <v>106</v>
      </c>
      <c r="C52" s="5" t="s">
        <v>115</v>
      </c>
      <c r="D52" s="26"/>
      <c r="E52" s="152"/>
      <c r="F52" s="26"/>
      <c r="G52" s="96"/>
    </row>
    <row r="53" spans="1:7" ht="12.75">
      <c r="A53" s="156" t="s">
        <v>109</v>
      </c>
      <c r="B53" s="42" t="s">
        <v>110</v>
      </c>
      <c r="C53" s="4" t="s">
        <v>112</v>
      </c>
      <c r="D53" s="25">
        <v>72550</v>
      </c>
      <c r="E53" s="47"/>
      <c r="F53" s="25"/>
      <c r="G53" s="154">
        <v>72550</v>
      </c>
    </row>
    <row r="54" spans="1:7" ht="12.75">
      <c r="A54" s="157"/>
      <c r="B54" s="58" t="s">
        <v>111</v>
      </c>
      <c r="C54" s="5" t="s">
        <v>113</v>
      </c>
      <c r="D54" s="26"/>
      <c r="E54" s="152"/>
      <c r="F54" s="26"/>
      <c r="G54" s="158"/>
    </row>
    <row r="55" spans="1:7" ht="12.75">
      <c r="A55" s="99" t="s">
        <v>82</v>
      </c>
      <c r="B55" s="89" t="s">
        <v>83</v>
      </c>
      <c r="C55" s="10" t="s">
        <v>107</v>
      </c>
      <c r="D55" s="27">
        <v>51500</v>
      </c>
      <c r="E55" s="90"/>
      <c r="F55" s="27"/>
      <c r="G55" s="94">
        <v>51500</v>
      </c>
    </row>
    <row r="56" spans="1:7" ht="13.5" thickBot="1">
      <c r="A56" s="100"/>
      <c r="B56" s="58" t="s">
        <v>84</v>
      </c>
      <c r="C56" s="5" t="s">
        <v>108</v>
      </c>
      <c r="D56" s="26"/>
      <c r="E56" s="152"/>
      <c r="F56" s="26"/>
      <c r="G56" s="96"/>
    </row>
    <row r="57" spans="1:7" ht="12.75">
      <c r="A57" s="173" t="s">
        <v>74</v>
      </c>
      <c r="B57" s="175" t="s">
        <v>32</v>
      </c>
      <c r="C57" s="177"/>
      <c r="D57" s="181">
        <f>SUM(D59:D62)</f>
        <v>236039</v>
      </c>
      <c r="E57" s="183"/>
      <c r="F57" s="60"/>
      <c r="G57" s="61"/>
    </row>
    <row r="58" spans="1:7" ht="13.5" thickBot="1">
      <c r="A58" s="174"/>
      <c r="B58" s="176"/>
      <c r="C58" s="178"/>
      <c r="D58" s="182"/>
      <c r="E58" s="184"/>
      <c r="F58" s="62">
        <f>SUM(F60:F61)</f>
        <v>1050000</v>
      </c>
      <c r="G58" s="63">
        <f>SUM(D57:F58)</f>
        <v>1286039</v>
      </c>
    </row>
    <row r="59" spans="1:7" ht="25.5" customHeight="1">
      <c r="A59" s="100" t="s">
        <v>17</v>
      </c>
      <c r="B59" s="58" t="s">
        <v>46</v>
      </c>
      <c r="C59" s="185" t="s">
        <v>58</v>
      </c>
      <c r="D59" s="59">
        <v>175000</v>
      </c>
      <c r="E59" s="143" t="s">
        <v>50</v>
      </c>
      <c r="F59" s="26"/>
      <c r="G59" s="96">
        <f>SUM(D59,F59)</f>
        <v>175000</v>
      </c>
    </row>
    <row r="60" spans="1:7" ht="24">
      <c r="A60" s="97" t="s">
        <v>48</v>
      </c>
      <c r="B60" s="37" t="s">
        <v>47</v>
      </c>
      <c r="C60" s="185"/>
      <c r="D60" s="50">
        <v>7000</v>
      </c>
      <c r="E60" s="133"/>
      <c r="F60" s="29">
        <v>290000</v>
      </c>
      <c r="G60" s="98">
        <f>SUM(D60,F60)</f>
        <v>297000</v>
      </c>
    </row>
    <row r="61" spans="1:7" ht="24">
      <c r="A61" s="97" t="s">
        <v>21</v>
      </c>
      <c r="B61" s="39" t="s">
        <v>49</v>
      </c>
      <c r="C61" s="185"/>
      <c r="D61" s="50">
        <v>30000</v>
      </c>
      <c r="E61" s="133"/>
      <c r="F61" s="29">
        <v>760000</v>
      </c>
      <c r="G61" s="98">
        <f>SUM(D61,F61)</f>
        <v>790000</v>
      </c>
    </row>
    <row r="62" spans="1:7" ht="13.5" thickBot="1">
      <c r="A62" s="99" t="s">
        <v>22</v>
      </c>
      <c r="B62" s="53" t="s">
        <v>37</v>
      </c>
      <c r="C62" s="185"/>
      <c r="D62" s="54">
        <v>24039</v>
      </c>
      <c r="E62" s="133"/>
      <c r="F62" s="27"/>
      <c r="G62" s="108">
        <f>SUM(D62,F62)</f>
        <v>24039</v>
      </c>
    </row>
    <row r="63" spans="1:7" s="123" customFormat="1" ht="29.25" customHeight="1" thickBot="1">
      <c r="A63" s="159" t="s">
        <v>87</v>
      </c>
      <c r="B63" s="155" t="s">
        <v>95</v>
      </c>
      <c r="C63" s="160"/>
      <c r="D63" s="161"/>
      <c r="E63" s="162"/>
      <c r="F63" s="161">
        <f>SUM(F64:F65)</f>
        <v>1980000</v>
      </c>
      <c r="G63" s="161">
        <f>SUM(G64:G65)</f>
        <v>1980000</v>
      </c>
    </row>
    <row r="64" spans="1:7" s="46" customFormat="1" ht="32.25" customHeight="1">
      <c r="A64" s="111" t="s">
        <v>88</v>
      </c>
      <c r="B64" s="118" t="s">
        <v>89</v>
      </c>
      <c r="C64" s="120" t="s">
        <v>90</v>
      </c>
      <c r="D64" s="85"/>
      <c r="E64" s="79"/>
      <c r="F64" s="86">
        <v>1980000</v>
      </c>
      <c r="G64" s="166">
        <v>1980000</v>
      </c>
    </row>
    <row r="65" spans="1:7" s="46" customFormat="1" ht="13.5" thickBot="1">
      <c r="A65" s="111"/>
      <c r="B65" s="118"/>
      <c r="C65" s="84"/>
      <c r="D65" s="85"/>
      <c r="E65" s="79"/>
      <c r="F65" s="86"/>
      <c r="G65" s="112"/>
    </row>
    <row r="66" spans="1:7" ht="13.5" thickBot="1">
      <c r="A66" s="87" t="s">
        <v>16</v>
      </c>
      <c r="B66" s="68"/>
      <c r="C66" s="68"/>
      <c r="D66" s="56">
        <f>D15+D20+D22+D31+D40+D50+D42+D57+D58+D63</f>
        <v>13466544</v>
      </c>
      <c r="E66" s="67"/>
      <c r="F66" s="56">
        <f>F15+F20+F22+F31+F40+F50+F42+F57+F58+F63</f>
        <v>24690500</v>
      </c>
      <c r="G66" s="56">
        <f>G15+G20+G22+G31+G40+G50+G42+G57+G58+G63</f>
        <v>38157044</v>
      </c>
    </row>
    <row r="67" ht="12.75">
      <c r="A67" s="18"/>
    </row>
    <row r="68" ht="12.75">
      <c r="A68" s="18"/>
    </row>
    <row r="69" spans="1:5" s="30" customFormat="1" ht="18">
      <c r="A69" s="31" t="s">
        <v>19</v>
      </c>
      <c r="B69" s="33"/>
      <c r="E69" s="33" t="s">
        <v>23</v>
      </c>
    </row>
    <row r="70" ht="12.75">
      <c r="A70" s="18"/>
    </row>
    <row r="71" ht="12.75">
      <c r="A71" s="18"/>
    </row>
    <row r="72" ht="12.75">
      <c r="A72" s="18"/>
    </row>
    <row r="73" ht="12.75">
      <c r="A73" s="18"/>
    </row>
  </sheetData>
  <sheetProtection/>
  <mergeCells count="12">
    <mergeCell ref="A57:A58"/>
    <mergeCell ref="B57:B58"/>
    <mergeCell ref="C57:C58"/>
    <mergeCell ref="C13:D13"/>
    <mergeCell ref="C32:C33"/>
    <mergeCell ref="C34:C36"/>
    <mergeCell ref="G13:G14"/>
    <mergeCell ref="D57:D58"/>
    <mergeCell ref="E57:E58"/>
    <mergeCell ref="C59:C62"/>
    <mergeCell ref="C38:C39"/>
    <mergeCell ref="E13:F13"/>
  </mergeCells>
  <printOptions/>
  <pageMargins left="0.75" right="0.3" top="0.4" bottom="0.31" header="0.16" footer="0.31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Довольный пользователь Microsoft Office</cp:lastModifiedBy>
  <cp:lastPrinted>2013-12-12T08:27:47Z</cp:lastPrinted>
  <dcterms:created xsi:type="dcterms:W3CDTF">2002-11-06T06:15:18Z</dcterms:created>
  <dcterms:modified xsi:type="dcterms:W3CDTF">2017-02-27T15:13:53Z</dcterms:modified>
  <cp:category/>
  <cp:version/>
  <cp:contentType/>
  <cp:contentStatus/>
</cp:coreProperties>
</file>