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firstSheet="1" activeTab="1"/>
  </bookViews>
  <sheets>
    <sheet name="запозич." sheetId="1" r:id="rId1"/>
    <sheet name="26.12.16." sheetId="2" r:id="rId2"/>
  </sheets>
  <definedNames/>
  <calcPr fullCalcOnLoad="1"/>
</workbook>
</file>

<file path=xl/sharedStrings.xml><?xml version="1.0" encoding="utf-8"?>
<sst xmlns="http://schemas.openxmlformats.org/spreadsheetml/2006/main" count="69" uniqueCount="35">
  <si>
    <t>Код</t>
  </si>
  <si>
    <t>Назва</t>
  </si>
  <si>
    <t>Загальний фонд</t>
  </si>
  <si>
    <t>Спеціальний фонд</t>
  </si>
  <si>
    <t>Разом</t>
  </si>
  <si>
    <t>в т.ч. бюджет розвитку</t>
  </si>
  <si>
    <t>Внутрішнє фінансування</t>
  </si>
  <si>
    <t>грн..</t>
  </si>
  <si>
    <t>Фінансування за рахунок зміни залишків коштів бюджетів</t>
  </si>
  <si>
    <t>Всього за типом кредитора</t>
  </si>
  <si>
    <t>Фінансування за активними операціями</t>
  </si>
  <si>
    <t>Всього за типом боргового зобов"язання</t>
  </si>
  <si>
    <t>Зміни обсягів готівкових коштів</t>
  </si>
  <si>
    <t xml:space="preserve">                          до рішення  міської ради </t>
  </si>
  <si>
    <t>Кошти, що передаються із загального фонду бюджету до бюджету розвитку (спеціального фонду)</t>
  </si>
  <si>
    <t xml:space="preserve">                                     Додаток  2</t>
  </si>
  <si>
    <t xml:space="preserve">                               ФІНАНСУВАННЯ МІСЬКОГО БЮДЖЕТУ НА 2016 РІК</t>
  </si>
  <si>
    <t>Секретар міської ради</t>
  </si>
  <si>
    <t>Б.М.Смуток</t>
  </si>
  <si>
    <t xml:space="preserve">                          від    12 .01.2016 р.№  27 -04-VІІ           </t>
  </si>
  <si>
    <t xml:space="preserve">                          ( у редакції рішення міської ради</t>
  </si>
  <si>
    <t>На початок року</t>
  </si>
  <si>
    <t>На кінець року</t>
  </si>
  <si>
    <t xml:space="preserve">                           від 30.06.16 р. №         -       -VII  )</t>
  </si>
  <si>
    <t>Зовнішне фінансування</t>
  </si>
  <si>
    <t>Позики, надані міжнародними фінансовими організаціями</t>
  </si>
  <si>
    <t xml:space="preserve">Одержано позик </t>
  </si>
  <si>
    <t>Погашено позик</t>
  </si>
  <si>
    <t>Фінансування за борговими операціями</t>
  </si>
  <si>
    <t>Погашення</t>
  </si>
  <si>
    <t>Довгострокові зобов"язання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</si>
  <si>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</si>
  <si>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</si>
  <si>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</si>
  <si>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 xml:space="preserve">                           від   26 .12.16 р. № 423 -23  -VII  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</si>
</sst>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00"/>
    <numFmt numFmtId="175" formatCode="#,##0.0000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4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"/>
  <sheetViews>
    <sheetView zoomScalePageLayoutView="0" workbookViewId="0" topLeftCell="A12">
      <selection activeCell="C26" sqref="C26"/>
    </sheetView>
  </sheetViews>
  <sheetFormatPr defaultColWidth="9.00390625" defaultRowHeight="12.75"/>
  <cols>
    <col min="1" max="1" width="16.625" style="0" customWidth="1"/>
    <col min="2" max="2" width="36.125" style="0" customWidth="1"/>
    <col min="3" max="3" width="18.00390625" style="0" customWidth="1"/>
    <col min="4" max="4" width="18.125" style="0" customWidth="1"/>
    <col min="5" max="5" width="19.125" style="0" customWidth="1"/>
    <col min="6" max="6" width="19.625" style="0" customWidth="1"/>
    <col min="7" max="7" width="9.25390625" style="0" customWidth="1"/>
    <col min="9" max="9" width="8.625" style="0" customWidth="1"/>
    <col min="10" max="11" width="10.375" style="0" bestFit="1" customWidth="1"/>
    <col min="12" max="12" width="10.375" style="0" customWidth="1"/>
    <col min="14" max="14" width="12.625" style="0" customWidth="1"/>
    <col min="15" max="15" width="11.00390625" style="0" customWidth="1"/>
    <col min="16" max="16" width="6.25390625" style="0" customWidth="1"/>
  </cols>
  <sheetData>
    <row r="2" spans="5:13" ht="12.75">
      <c r="E2" s="1" t="s">
        <v>15</v>
      </c>
      <c r="F2" s="1"/>
      <c r="G2" s="1"/>
      <c r="H2" s="1"/>
      <c r="I2" s="1"/>
      <c r="J2" s="1"/>
      <c r="K2" s="1"/>
      <c r="L2" s="1"/>
      <c r="M2" s="1"/>
    </row>
    <row r="3" spans="5:13" ht="12.75">
      <c r="E3" s="4" t="s">
        <v>13</v>
      </c>
      <c r="F3" s="4"/>
      <c r="G3" s="1"/>
      <c r="H3" s="1"/>
      <c r="I3" s="1"/>
      <c r="J3" s="1"/>
      <c r="K3" s="1"/>
      <c r="L3" s="1"/>
      <c r="M3" s="1"/>
    </row>
    <row r="4" spans="5:14" ht="12.75">
      <c r="E4" s="4" t="s">
        <v>19</v>
      </c>
      <c r="F4" s="4"/>
      <c r="J4" s="4"/>
      <c r="K4" s="4"/>
      <c r="L4" s="4"/>
      <c r="M4" s="4"/>
      <c r="N4" s="4"/>
    </row>
    <row r="5" spans="5:14" ht="12.75">
      <c r="E5" s="40" t="s">
        <v>20</v>
      </c>
      <c r="F5" s="41"/>
      <c r="G5" s="41"/>
      <c r="J5" s="4"/>
      <c r="K5" s="4"/>
      <c r="L5" s="4"/>
      <c r="M5" s="4"/>
      <c r="N5" s="4"/>
    </row>
    <row r="6" spans="5:14" ht="12.75">
      <c r="E6" s="40" t="s">
        <v>23</v>
      </c>
      <c r="F6" s="41"/>
      <c r="G6" s="41"/>
      <c r="J6" s="4"/>
      <c r="K6" s="4"/>
      <c r="L6" s="4"/>
      <c r="M6" s="4"/>
      <c r="N6" s="4"/>
    </row>
    <row r="7" spans="5:13" ht="12.75">
      <c r="E7" s="4"/>
      <c r="F7" s="4"/>
      <c r="J7" s="1"/>
      <c r="K7" s="1"/>
      <c r="L7" s="1"/>
      <c r="M7" s="1"/>
    </row>
    <row r="8" spans="11:13" ht="12.75">
      <c r="K8" s="1"/>
      <c r="L8" s="1"/>
      <c r="M8" s="1"/>
    </row>
    <row r="9" spans="2:13" ht="15.75">
      <c r="B9" s="3" t="s">
        <v>16</v>
      </c>
      <c r="C9" s="2"/>
      <c r="D9" s="3"/>
      <c r="E9" s="3"/>
      <c r="F9" s="3"/>
      <c r="G9" s="3"/>
      <c r="H9" s="3"/>
      <c r="I9" s="3"/>
      <c r="J9" s="2"/>
      <c r="K9" s="2"/>
      <c r="L9" s="2"/>
      <c r="M9" s="2"/>
    </row>
    <row r="11" ht="12.75">
      <c r="F11" t="s">
        <v>7</v>
      </c>
    </row>
    <row r="12" spans="1:6" ht="32.25" customHeight="1">
      <c r="A12" s="12" t="s">
        <v>0</v>
      </c>
      <c r="B12" s="13" t="s">
        <v>1</v>
      </c>
      <c r="C12" s="19" t="s">
        <v>2</v>
      </c>
      <c r="D12" s="42" t="s">
        <v>3</v>
      </c>
      <c r="E12" s="43"/>
      <c r="F12" s="12" t="s">
        <v>4</v>
      </c>
    </row>
    <row r="13" spans="1:16" ht="36" customHeight="1">
      <c r="A13" s="14"/>
      <c r="B13" s="15"/>
      <c r="C13" s="20"/>
      <c r="D13" s="17" t="s">
        <v>4</v>
      </c>
      <c r="E13" s="18" t="s">
        <v>5</v>
      </c>
      <c r="F13" s="16"/>
      <c r="G13" s="5"/>
      <c r="H13" s="5"/>
      <c r="I13" s="5"/>
      <c r="J13" s="5"/>
      <c r="K13" s="5"/>
      <c r="L13" s="5"/>
      <c r="M13" s="5"/>
      <c r="N13" s="5"/>
      <c r="O13" s="5"/>
      <c r="P13" s="6"/>
    </row>
    <row r="14" spans="1:16" ht="18" customHeight="1">
      <c r="A14" s="22">
        <v>200000</v>
      </c>
      <c r="B14" s="22" t="s">
        <v>6</v>
      </c>
      <c r="C14" s="29">
        <f>C15+C18</f>
        <v>1986270</v>
      </c>
      <c r="D14" s="29">
        <f>D15+D18</f>
        <v>85865777</v>
      </c>
      <c r="E14" s="29">
        <f>E15+E18</f>
        <v>84835583</v>
      </c>
      <c r="F14" s="34">
        <f>C14+D14</f>
        <v>87852047</v>
      </c>
      <c r="G14" s="5"/>
      <c r="H14" s="5"/>
      <c r="I14" s="5"/>
      <c r="J14" s="5"/>
      <c r="K14" s="5"/>
      <c r="L14" s="5"/>
      <c r="M14" s="5"/>
      <c r="N14" s="5"/>
      <c r="O14" s="5"/>
      <c r="P14" s="6"/>
    </row>
    <row r="15" spans="1:16" ht="48" customHeight="1">
      <c r="A15" s="22">
        <v>208000</v>
      </c>
      <c r="B15" s="23" t="s">
        <v>8</v>
      </c>
      <c r="C15" s="33">
        <f>15531124+2344380+4846349+50000000+100000+10000000+3600000+400000</f>
        <v>86821853</v>
      </c>
      <c r="D15" s="33">
        <f>581589+164364+284241</f>
        <v>1030194</v>
      </c>
      <c r="E15" s="34"/>
      <c r="F15" s="34">
        <f>C15+D15</f>
        <v>87852047</v>
      </c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ht="24" customHeight="1">
      <c r="A16" s="35">
        <v>208100</v>
      </c>
      <c r="B16" s="36" t="s">
        <v>21</v>
      </c>
      <c r="C16" s="33">
        <v>87234101</v>
      </c>
      <c r="D16" s="33">
        <v>1062471</v>
      </c>
      <c r="E16" s="33">
        <v>25784</v>
      </c>
      <c r="F16" s="34">
        <f>C16+D16</f>
        <v>88296572</v>
      </c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21" customHeight="1">
      <c r="A17" s="35">
        <v>208200</v>
      </c>
      <c r="B17" s="36" t="s">
        <v>22</v>
      </c>
      <c r="C17" s="33">
        <f>C16-C15</f>
        <v>412248</v>
      </c>
      <c r="D17" s="33">
        <f>D16-D15</f>
        <v>32277</v>
      </c>
      <c r="E17" s="33">
        <f>E16-E15</f>
        <v>25784</v>
      </c>
      <c r="F17" s="29">
        <f>F16-F15</f>
        <v>444525</v>
      </c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16" ht="60.75" customHeight="1">
      <c r="A18" s="24">
        <v>208400</v>
      </c>
      <c r="B18" s="25" t="s">
        <v>14</v>
      </c>
      <c r="C18" s="33">
        <f>-30685583-50000000-150000-3600000-400000</f>
        <v>-84835583</v>
      </c>
      <c r="D18" s="33">
        <f>30685583+50000000+150000+3600000+400000</f>
        <v>84835583</v>
      </c>
      <c r="E18" s="33">
        <f>30685583+50000000+150000+3600000+400000</f>
        <v>84835583</v>
      </c>
      <c r="F18" s="33"/>
      <c r="G18" s="7"/>
      <c r="H18" s="7"/>
      <c r="I18" s="7"/>
      <c r="J18" s="7"/>
      <c r="K18" s="7"/>
      <c r="L18" s="7"/>
      <c r="M18" s="7"/>
      <c r="N18" s="7"/>
      <c r="O18" s="7"/>
      <c r="P18" s="6"/>
    </row>
    <row r="19" spans="1:16" ht="21.75" customHeight="1">
      <c r="A19" s="17">
        <v>300000</v>
      </c>
      <c r="B19" s="31" t="s">
        <v>24</v>
      </c>
      <c r="C19" s="33"/>
      <c r="D19" s="29">
        <v>12984272</v>
      </c>
      <c r="E19" s="29">
        <v>12984272</v>
      </c>
      <c r="F19" s="29">
        <v>12984272</v>
      </c>
      <c r="G19" s="7"/>
      <c r="H19" s="7"/>
      <c r="I19" s="7"/>
      <c r="J19" s="7"/>
      <c r="K19" s="7"/>
      <c r="L19" s="7"/>
      <c r="M19" s="7"/>
      <c r="N19" s="7"/>
      <c r="O19" s="7"/>
      <c r="P19" s="6"/>
    </row>
    <row r="20" spans="1:16" ht="33" customHeight="1">
      <c r="A20" s="17">
        <v>301000</v>
      </c>
      <c r="B20" s="31" t="s">
        <v>25</v>
      </c>
      <c r="C20" s="33"/>
      <c r="D20" s="33">
        <v>12984272</v>
      </c>
      <c r="E20" s="33">
        <v>12984272</v>
      </c>
      <c r="F20" s="34">
        <f aca="true" t="shared" si="0" ref="F20:F25">C20+D20</f>
        <v>12984272</v>
      </c>
      <c r="G20" s="7"/>
      <c r="H20" s="7"/>
      <c r="I20" s="7"/>
      <c r="J20" s="7"/>
      <c r="K20" s="7"/>
      <c r="L20" s="7"/>
      <c r="M20" s="7"/>
      <c r="N20" s="7"/>
      <c r="O20" s="7"/>
      <c r="P20" s="6"/>
    </row>
    <row r="21" spans="1:16" ht="21.75" customHeight="1">
      <c r="A21" s="24">
        <v>301100</v>
      </c>
      <c r="B21" s="25" t="s">
        <v>26</v>
      </c>
      <c r="C21" s="33"/>
      <c r="D21" s="33">
        <v>12984272</v>
      </c>
      <c r="E21" s="33">
        <v>12984272</v>
      </c>
      <c r="F21" s="34">
        <f t="shared" si="0"/>
        <v>12984272</v>
      </c>
      <c r="G21" s="7"/>
      <c r="H21" s="7"/>
      <c r="I21" s="7"/>
      <c r="J21" s="7"/>
      <c r="K21" s="7"/>
      <c r="L21" s="7"/>
      <c r="M21" s="7"/>
      <c r="N21" s="7"/>
      <c r="O21" s="7"/>
      <c r="P21" s="6"/>
    </row>
    <row r="22" spans="1:16" ht="21.75" customHeight="1">
      <c r="A22" s="24">
        <v>301200</v>
      </c>
      <c r="B22" s="25" t="s">
        <v>27</v>
      </c>
      <c r="C22" s="33"/>
      <c r="D22" s="33"/>
      <c r="E22" s="33"/>
      <c r="F22" s="34"/>
      <c r="G22" s="7"/>
      <c r="H22" s="7"/>
      <c r="I22" s="7"/>
      <c r="J22" s="7"/>
      <c r="K22" s="7"/>
      <c r="L22" s="7"/>
      <c r="M22" s="7"/>
      <c r="N22" s="7"/>
      <c r="O22" s="7"/>
      <c r="P22" s="6"/>
    </row>
    <row r="23" spans="1:16" ht="30" customHeight="1">
      <c r="A23" s="17">
        <v>400000</v>
      </c>
      <c r="B23" s="31" t="s">
        <v>28</v>
      </c>
      <c r="C23" s="29">
        <v>-1583593</v>
      </c>
      <c r="D23" s="33"/>
      <c r="E23" s="33"/>
      <c r="F23" s="34">
        <f t="shared" si="0"/>
        <v>-1583593</v>
      </c>
      <c r="G23" s="7"/>
      <c r="H23" s="7"/>
      <c r="I23" s="7"/>
      <c r="J23" s="7"/>
      <c r="K23" s="7"/>
      <c r="L23" s="7"/>
      <c r="M23" s="7"/>
      <c r="N23" s="7"/>
      <c r="O23" s="7"/>
      <c r="P23" s="6"/>
    </row>
    <row r="24" spans="1:16" ht="23.25" customHeight="1">
      <c r="A24" s="17">
        <v>402000</v>
      </c>
      <c r="B24" s="31" t="s">
        <v>29</v>
      </c>
      <c r="C24" s="33">
        <v>-1583593</v>
      </c>
      <c r="D24" s="33"/>
      <c r="E24" s="33"/>
      <c r="F24" s="34">
        <f t="shared" si="0"/>
        <v>-1583593</v>
      </c>
      <c r="G24" s="7"/>
      <c r="H24" s="7"/>
      <c r="I24" s="7"/>
      <c r="J24" s="7"/>
      <c r="K24" s="7"/>
      <c r="L24" s="7"/>
      <c r="M24" s="7"/>
      <c r="N24" s="7"/>
      <c r="O24" s="7"/>
      <c r="P24" s="6"/>
    </row>
    <row r="25" spans="1:16" ht="24.75" customHeight="1">
      <c r="A25" s="24">
        <v>402201</v>
      </c>
      <c r="B25" s="25" t="s">
        <v>30</v>
      </c>
      <c r="C25" s="33">
        <v>-1583593</v>
      </c>
      <c r="D25" s="33"/>
      <c r="E25" s="33"/>
      <c r="F25" s="34">
        <f t="shared" si="0"/>
        <v>-1583593</v>
      </c>
      <c r="G25" s="7"/>
      <c r="H25" s="7"/>
      <c r="I25" s="7"/>
      <c r="J25" s="7"/>
      <c r="K25" s="7"/>
      <c r="L25" s="7"/>
      <c r="M25" s="7"/>
      <c r="N25" s="7"/>
      <c r="O25" s="7"/>
      <c r="P25" s="6"/>
    </row>
    <row r="26" spans="1:16" ht="19.5" customHeight="1">
      <c r="A26" s="26"/>
      <c r="B26" s="29" t="s">
        <v>9</v>
      </c>
      <c r="C26" s="34"/>
      <c r="D26" s="34"/>
      <c r="E26" s="34"/>
      <c r="F26" s="34"/>
      <c r="G26" s="8"/>
      <c r="H26" s="8"/>
      <c r="I26" s="8"/>
      <c r="J26" s="8"/>
      <c r="K26" s="8"/>
      <c r="L26" s="8"/>
      <c r="M26" s="8"/>
      <c r="N26" s="11"/>
      <c r="O26" s="11"/>
      <c r="P26" s="6"/>
    </row>
    <row r="27" spans="1:16" ht="31.5" customHeight="1">
      <c r="A27" s="27">
        <v>600000</v>
      </c>
      <c r="B27" s="28" t="s">
        <v>10</v>
      </c>
      <c r="C27" s="33">
        <f>C28+C31</f>
        <v>1986270</v>
      </c>
      <c r="D27" s="33">
        <f>D28+D31</f>
        <v>85865777</v>
      </c>
      <c r="E27" s="33">
        <f>E28+E31</f>
        <v>84835583</v>
      </c>
      <c r="F27" s="34">
        <f>C27+D27</f>
        <v>87852047</v>
      </c>
      <c r="G27" s="8"/>
      <c r="H27" s="8"/>
      <c r="I27" s="8"/>
      <c r="J27" s="8"/>
      <c r="K27" s="8"/>
      <c r="L27" s="8"/>
      <c r="M27" s="11"/>
      <c r="N27" s="11"/>
      <c r="O27" s="11"/>
      <c r="P27" s="6"/>
    </row>
    <row r="28" spans="1:16" ht="31.5" customHeight="1">
      <c r="A28" s="32">
        <v>602000</v>
      </c>
      <c r="B28" s="31" t="s">
        <v>12</v>
      </c>
      <c r="C28" s="33">
        <f>15531124+2344380+4846349+50000000+100000+10000000+3600000+400000</f>
        <v>86821853</v>
      </c>
      <c r="D28" s="33">
        <f>581589+164364+284241</f>
        <v>1030194</v>
      </c>
      <c r="E28" s="34"/>
      <c r="F28" s="34">
        <f>C28+D28</f>
        <v>87852047</v>
      </c>
      <c r="G28" s="8"/>
      <c r="H28" s="8"/>
      <c r="I28" s="8"/>
      <c r="J28" s="8"/>
      <c r="K28" s="8"/>
      <c r="L28" s="8"/>
      <c r="M28" s="11"/>
      <c r="N28" s="11"/>
      <c r="O28" s="11"/>
      <c r="P28" s="6"/>
    </row>
    <row r="29" spans="1:16" ht="21.75" customHeight="1">
      <c r="A29" s="35">
        <v>602100</v>
      </c>
      <c r="B29" s="36" t="s">
        <v>21</v>
      </c>
      <c r="C29" s="33">
        <v>87234101</v>
      </c>
      <c r="D29" s="33">
        <v>1062471</v>
      </c>
      <c r="E29" s="33">
        <v>25784</v>
      </c>
      <c r="F29" s="34">
        <f>C29+D29</f>
        <v>88296572</v>
      </c>
      <c r="G29" s="8"/>
      <c r="H29" s="8"/>
      <c r="I29" s="8"/>
      <c r="J29" s="8"/>
      <c r="K29" s="8"/>
      <c r="L29" s="8"/>
      <c r="M29" s="11"/>
      <c r="N29" s="11"/>
      <c r="O29" s="11"/>
      <c r="P29" s="6"/>
    </row>
    <row r="30" spans="1:16" ht="21.75" customHeight="1">
      <c r="A30" s="35">
        <v>602200</v>
      </c>
      <c r="B30" s="36" t="s">
        <v>22</v>
      </c>
      <c r="C30" s="33">
        <f>C29-C28</f>
        <v>412248</v>
      </c>
      <c r="D30" s="33">
        <f>D29-D28</f>
        <v>32277</v>
      </c>
      <c r="E30" s="33">
        <f>E29-E28</f>
        <v>25784</v>
      </c>
      <c r="F30" s="29">
        <f>F29-F28</f>
        <v>444525</v>
      </c>
      <c r="G30" s="8"/>
      <c r="H30" s="8"/>
      <c r="I30" s="8"/>
      <c r="J30" s="8"/>
      <c r="K30" s="8"/>
      <c r="L30" s="8"/>
      <c r="M30" s="11"/>
      <c r="N30" s="11"/>
      <c r="O30" s="11"/>
      <c r="P30" s="6"/>
    </row>
    <row r="31" spans="1:16" ht="68.25" customHeight="1">
      <c r="A31" s="30">
        <v>602400</v>
      </c>
      <c r="B31" s="25" t="s">
        <v>14</v>
      </c>
      <c r="C31" s="33">
        <f>-30685583-50000000-150000-3600000-400000</f>
        <v>-84835583</v>
      </c>
      <c r="D31" s="33">
        <f>30685583+50000000+150000+3600000+400000</f>
        <v>84835583</v>
      </c>
      <c r="E31" s="33">
        <f>30685583+50000000+150000+3600000+400000</f>
        <v>84835583</v>
      </c>
      <c r="F31" s="33"/>
      <c r="G31" s="8"/>
      <c r="H31" s="8"/>
      <c r="I31" s="8"/>
      <c r="J31" s="8"/>
      <c r="K31" s="8"/>
      <c r="L31" s="8"/>
      <c r="M31" s="11"/>
      <c r="N31" s="11"/>
      <c r="O31" s="11"/>
      <c r="P31" s="6"/>
    </row>
    <row r="32" spans="1:16" ht="41.25" customHeight="1">
      <c r="A32" s="26"/>
      <c r="B32" s="28" t="s">
        <v>11</v>
      </c>
      <c r="C32" s="29">
        <f>C14</f>
        <v>1986270</v>
      </c>
      <c r="D32" s="29">
        <f>D14</f>
        <v>85865777</v>
      </c>
      <c r="E32" s="29">
        <f>E14</f>
        <v>84835583</v>
      </c>
      <c r="F32" s="34">
        <f>C32+D32</f>
        <v>87852047</v>
      </c>
      <c r="G32" s="8"/>
      <c r="H32" s="8"/>
      <c r="I32" s="8"/>
      <c r="J32" s="8"/>
      <c r="K32" s="8"/>
      <c r="L32" s="8"/>
      <c r="M32" s="11"/>
      <c r="N32" s="11"/>
      <c r="O32" s="11"/>
      <c r="P32" s="6"/>
    </row>
    <row r="33" spans="1:16" ht="19.5" customHeight="1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1"/>
      <c r="N33" s="11"/>
      <c r="O33" s="11"/>
      <c r="P33" s="6"/>
    </row>
    <row r="34" spans="1:16" ht="19.5" customHeight="1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1"/>
      <c r="N34" s="11"/>
      <c r="O34" s="11"/>
      <c r="P34" s="6"/>
    </row>
    <row r="35" spans="1:16" ht="19.5" customHeight="1">
      <c r="A35" s="21" t="s">
        <v>17</v>
      </c>
      <c r="B35" s="21"/>
      <c r="C35" s="21" t="s">
        <v>18</v>
      </c>
      <c r="D35" s="21"/>
      <c r="E35" s="21"/>
      <c r="L35" s="8"/>
      <c r="M35" s="11"/>
      <c r="N35" s="11"/>
      <c r="O35" s="11"/>
      <c r="P35" s="6"/>
    </row>
    <row r="36" spans="1:16" ht="19.5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1"/>
      <c r="N36" s="11"/>
      <c r="O36" s="11"/>
      <c r="P36" s="6"/>
    </row>
    <row r="37" spans="1:16" ht="19.5" customHeight="1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1"/>
      <c r="N37" s="11"/>
      <c r="O37" s="11"/>
      <c r="P37" s="6"/>
    </row>
    <row r="38" spans="1:16" ht="19.5" customHeight="1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11"/>
      <c r="N38" s="11"/>
      <c r="O38" s="11"/>
      <c r="P38" s="6"/>
    </row>
    <row r="39" spans="1:16" ht="19.5" customHeight="1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</sheetData>
  <sheetProtection/>
  <mergeCells count="3">
    <mergeCell ref="E5:G5"/>
    <mergeCell ref="E6:G6"/>
    <mergeCell ref="D12:E12"/>
  </mergeCells>
  <printOptions/>
  <pageMargins left="1.05" right="0.7086614173228347" top="0.31496062992125984" bottom="0.275590551181102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4.00390625" style="0" customWidth="1"/>
    <col min="2" max="2" width="36.125" style="0" customWidth="1"/>
    <col min="3" max="3" width="18.00390625" style="0" customWidth="1"/>
    <col min="4" max="4" width="18.125" style="0" customWidth="1"/>
    <col min="5" max="5" width="18.25390625" style="0" customWidth="1"/>
    <col min="6" max="6" width="17.875" style="0" customWidth="1"/>
    <col min="7" max="7" width="9.25390625" style="0" customWidth="1"/>
    <col min="9" max="9" width="8.625" style="0" customWidth="1"/>
    <col min="10" max="11" width="10.375" style="0" bestFit="1" customWidth="1"/>
    <col min="12" max="12" width="10.375" style="0" customWidth="1"/>
    <col min="14" max="14" width="12.625" style="0" customWidth="1"/>
    <col min="15" max="15" width="11.00390625" style="0" customWidth="1"/>
    <col min="16" max="16" width="6.25390625" style="0" customWidth="1"/>
  </cols>
  <sheetData>
    <row r="2" spans="5:13" ht="12.75">
      <c r="E2" s="1" t="s">
        <v>15</v>
      </c>
      <c r="F2" s="1"/>
      <c r="G2" s="1"/>
      <c r="H2" s="1"/>
      <c r="I2" s="1"/>
      <c r="J2" s="1"/>
      <c r="K2" s="1"/>
      <c r="L2" s="1"/>
      <c r="M2" s="1"/>
    </row>
    <row r="3" spans="5:13" ht="12.75">
      <c r="E3" s="4" t="s">
        <v>13</v>
      </c>
      <c r="F3" s="4"/>
      <c r="G3" s="1"/>
      <c r="H3" s="1"/>
      <c r="I3" s="1"/>
      <c r="J3" s="1"/>
      <c r="K3" s="1"/>
      <c r="L3" s="1"/>
      <c r="M3" s="1"/>
    </row>
    <row r="4" spans="5:14" ht="12.75">
      <c r="E4" s="4" t="s">
        <v>19</v>
      </c>
      <c r="F4" s="4"/>
      <c r="J4" s="4"/>
      <c r="K4" s="4"/>
      <c r="L4" s="4"/>
      <c r="M4" s="4"/>
      <c r="N4" s="4"/>
    </row>
    <row r="5" spans="5:14" ht="12.75">
      <c r="E5" s="37" t="s">
        <v>20</v>
      </c>
      <c r="F5" s="38"/>
      <c r="G5" s="38"/>
      <c r="J5" s="4"/>
      <c r="K5" s="4"/>
      <c r="L5" s="4"/>
      <c r="M5" s="4"/>
      <c r="N5" s="4"/>
    </row>
    <row r="6" spans="5:14" ht="12.75">
      <c r="E6" s="37" t="s">
        <v>34</v>
      </c>
      <c r="F6" s="38"/>
      <c r="G6" s="38"/>
      <c r="J6" s="4"/>
      <c r="K6" s="4"/>
      <c r="L6" s="4"/>
      <c r="M6" s="4"/>
      <c r="N6" s="4"/>
    </row>
    <row r="7" spans="5:13" ht="12.75">
      <c r="E7" s="4"/>
      <c r="F7" s="4"/>
      <c r="J7" s="1"/>
      <c r="K7" s="1"/>
      <c r="L7" s="1"/>
      <c r="M7" s="1"/>
    </row>
    <row r="8" spans="11:13" ht="12.75">
      <c r="K8" s="1"/>
      <c r="L8" s="1"/>
      <c r="M8" s="1"/>
    </row>
    <row r="9" spans="2:13" ht="15.75">
      <c r="B9" s="3" t="s">
        <v>16</v>
      </c>
      <c r="C9" s="2"/>
      <c r="D9" s="3"/>
      <c r="E9" s="3"/>
      <c r="F9" s="3"/>
      <c r="G9" s="3"/>
      <c r="H9" s="3"/>
      <c r="I9" s="3"/>
      <c r="J9" s="2"/>
      <c r="K9" s="2"/>
      <c r="L9" s="2"/>
      <c r="M9" s="2"/>
    </row>
    <row r="11" ht="12.75">
      <c r="F11" t="s">
        <v>7</v>
      </c>
    </row>
    <row r="12" spans="1:6" ht="32.25" customHeight="1">
      <c r="A12" s="12" t="s">
        <v>0</v>
      </c>
      <c r="B12" s="13" t="s">
        <v>1</v>
      </c>
      <c r="C12" s="19" t="s">
        <v>2</v>
      </c>
      <c r="D12" s="42" t="s">
        <v>3</v>
      </c>
      <c r="E12" s="43"/>
      <c r="F12" s="12" t="s">
        <v>4</v>
      </c>
    </row>
    <row r="13" spans="1:16" ht="36" customHeight="1">
      <c r="A13" s="14"/>
      <c r="B13" s="15"/>
      <c r="C13" s="20"/>
      <c r="D13" s="17" t="s">
        <v>4</v>
      </c>
      <c r="E13" s="18" t="s">
        <v>5</v>
      </c>
      <c r="F13" s="16"/>
      <c r="G13" s="5"/>
      <c r="H13" s="5"/>
      <c r="I13" s="5"/>
      <c r="J13" s="5"/>
      <c r="K13" s="5"/>
      <c r="L13" s="5"/>
      <c r="M13" s="5"/>
      <c r="N13" s="5"/>
      <c r="O13" s="5"/>
      <c r="P13" s="6"/>
    </row>
    <row r="14" spans="1:16" ht="18" customHeight="1">
      <c r="A14" s="22">
        <v>200000</v>
      </c>
      <c r="B14" s="22" t="s">
        <v>6</v>
      </c>
      <c r="C14" s="29">
        <f>C18+C21</f>
        <v>-66402742.49000001</v>
      </c>
      <c r="D14" s="29">
        <f>D18+D21</f>
        <v>154274789.49</v>
      </c>
      <c r="E14" s="29">
        <f>E18+E21</f>
        <v>153244595.49</v>
      </c>
      <c r="F14" s="34">
        <f>C14+D14</f>
        <v>87872047</v>
      </c>
      <c r="G14" s="5"/>
      <c r="H14" s="5"/>
      <c r="I14" s="5"/>
      <c r="J14" s="5"/>
      <c r="K14" s="5"/>
      <c r="L14" s="5"/>
      <c r="M14" s="5"/>
      <c r="N14" s="5"/>
      <c r="O14" s="5"/>
      <c r="P14" s="6"/>
    </row>
    <row r="15" spans="1:16" ht="71.25" customHeight="1">
      <c r="A15" s="22">
        <v>206000</v>
      </c>
      <c r="B15" s="23" t="s">
        <v>31</v>
      </c>
      <c r="C15" s="29"/>
      <c r="D15" s="29"/>
      <c r="E15" s="29"/>
      <c r="F15" s="34"/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ht="36" customHeight="1">
      <c r="A16" s="35">
        <v>206110</v>
      </c>
      <c r="B16" s="36" t="s">
        <v>32</v>
      </c>
      <c r="C16" s="33">
        <f>100000000+20000000</f>
        <v>120000000</v>
      </c>
      <c r="D16" s="33"/>
      <c r="E16" s="33"/>
      <c r="F16" s="34">
        <f>C16+D16</f>
        <v>120000000</v>
      </c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33" customHeight="1">
      <c r="A17" s="35">
        <v>206210</v>
      </c>
      <c r="B17" s="36" t="s">
        <v>33</v>
      </c>
      <c r="C17" s="33">
        <f>-100000000-20000000</f>
        <v>-120000000</v>
      </c>
      <c r="D17" s="33"/>
      <c r="E17" s="33"/>
      <c r="F17" s="34">
        <f>C17+D17</f>
        <v>-120000000</v>
      </c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16" ht="48" customHeight="1">
      <c r="A18" s="22">
        <v>208000</v>
      </c>
      <c r="B18" s="23" t="s">
        <v>8</v>
      </c>
      <c r="C18" s="33">
        <f>15531124+2344380+4846349+50000000+100000+9700000+3600000+700000+20000</f>
        <v>86841853</v>
      </c>
      <c r="D18" s="33">
        <f>581589+164364+284241</f>
        <v>1030194</v>
      </c>
      <c r="E18" s="34"/>
      <c r="F18" s="34">
        <f>C18+D18</f>
        <v>87872047</v>
      </c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ht="24" customHeight="1">
      <c r="A19" s="35">
        <v>208100</v>
      </c>
      <c r="B19" s="36" t="s">
        <v>21</v>
      </c>
      <c r="C19" s="33">
        <v>87234101</v>
      </c>
      <c r="D19" s="33">
        <v>1062471</v>
      </c>
      <c r="E19" s="33">
        <v>25784</v>
      </c>
      <c r="F19" s="34">
        <f>C19+D19</f>
        <v>88296572</v>
      </c>
      <c r="G19" s="5"/>
      <c r="H19" s="5"/>
      <c r="I19" s="5"/>
      <c r="J19" s="5"/>
      <c r="K19" s="5"/>
      <c r="L19" s="5"/>
      <c r="M19" s="5"/>
      <c r="N19" s="5"/>
      <c r="O19" s="5"/>
      <c r="P19" s="6"/>
    </row>
    <row r="20" spans="1:16" ht="21" customHeight="1">
      <c r="A20" s="35">
        <v>208200</v>
      </c>
      <c r="B20" s="36" t="s">
        <v>22</v>
      </c>
      <c r="C20" s="33">
        <f>C19-C18</f>
        <v>392248</v>
      </c>
      <c r="D20" s="33">
        <f>D19-D18</f>
        <v>32277</v>
      </c>
      <c r="E20" s="33">
        <f>E19-E18</f>
        <v>25784</v>
      </c>
      <c r="F20" s="29">
        <f>F19-F18</f>
        <v>424525</v>
      </c>
      <c r="G20" s="5"/>
      <c r="H20" s="5"/>
      <c r="I20" s="5"/>
      <c r="J20" s="5"/>
      <c r="K20" s="5"/>
      <c r="L20" s="5"/>
      <c r="M20" s="5"/>
      <c r="N20" s="5"/>
      <c r="O20" s="5"/>
      <c r="P20" s="6"/>
    </row>
    <row r="21" spans="1:16" ht="60.75" customHeight="1">
      <c r="A21" s="24">
        <v>208400</v>
      </c>
      <c r="B21" s="25" t="s">
        <v>14</v>
      </c>
      <c r="C21" s="39">
        <f>-30685583-50000000-150000-3600000-700000-20000-277700-37080000-2000000-300000-16738676-851500-2200000-800000-5663687-596000-705332.49-876117</f>
        <v>-153244595.49</v>
      </c>
      <c r="D21" s="39">
        <f>30685583+50000000+150000+3600000+700000+20000+277700+37080000+2000000+300000+16738676+851500+2200000+800000+5663687+596000+705332.49+876117</f>
        <v>153244595.49</v>
      </c>
      <c r="E21" s="39">
        <f>30685583+50000000+150000+3600000+700000+20000+277700+37080000+2000000+300000+16738676+851500+2200000+800000+5663687+596000+705332.49+876117</f>
        <v>153244595.49</v>
      </c>
      <c r="F21" s="33"/>
      <c r="G21" s="7"/>
      <c r="H21" s="7"/>
      <c r="I21" s="7"/>
      <c r="J21" s="7"/>
      <c r="K21" s="7"/>
      <c r="L21" s="7"/>
      <c r="M21" s="7"/>
      <c r="N21" s="7"/>
      <c r="O21" s="7"/>
      <c r="P21" s="6"/>
    </row>
    <row r="22" spans="1:16" ht="19.5" customHeight="1">
      <c r="A22" s="26"/>
      <c r="B22" s="29" t="s">
        <v>9</v>
      </c>
      <c r="C22" s="34"/>
      <c r="D22" s="34"/>
      <c r="E22" s="34"/>
      <c r="F22" s="34"/>
      <c r="G22" s="8"/>
      <c r="H22" s="8"/>
      <c r="I22" s="8"/>
      <c r="J22" s="8"/>
      <c r="K22" s="8"/>
      <c r="L22" s="8"/>
      <c r="M22" s="8"/>
      <c r="N22" s="11"/>
      <c r="O22" s="11"/>
      <c r="P22" s="6"/>
    </row>
    <row r="23" spans="1:16" ht="31.5" customHeight="1">
      <c r="A23" s="27">
        <v>600000</v>
      </c>
      <c r="B23" s="28" t="s">
        <v>10</v>
      </c>
      <c r="C23" s="33">
        <f>C27+C30</f>
        <v>-66402742.49000001</v>
      </c>
      <c r="D23" s="33">
        <f>D27+D30</f>
        <v>154274789.49</v>
      </c>
      <c r="E23" s="33">
        <f>E27+E30</f>
        <v>153244595.49</v>
      </c>
      <c r="F23" s="34">
        <f>C23+D23</f>
        <v>87872047</v>
      </c>
      <c r="G23" s="8"/>
      <c r="H23" s="8"/>
      <c r="I23" s="8"/>
      <c r="J23" s="8"/>
      <c r="K23" s="8"/>
      <c r="L23" s="8"/>
      <c r="M23" s="11"/>
      <c r="N23" s="11"/>
      <c r="O23" s="11"/>
      <c r="P23" s="6"/>
    </row>
    <row r="24" spans="1:16" ht="62.25" customHeight="1">
      <c r="A24" s="22">
        <v>601000</v>
      </c>
      <c r="B24" s="23" t="s">
        <v>31</v>
      </c>
      <c r="C24" s="33"/>
      <c r="D24" s="33"/>
      <c r="E24" s="33"/>
      <c r="F24" s="34"/>
      <c r="G24" s="8"/>
      <c r="H24" s="8"/>
      <c r="I24" s="8"/>
      <c r="J24" s="8"/>
      <c r="K24" s="8"/>
      <c r="L24" s="8"/>
      <c r="M24" s="11"/>
      <c r="N24" s="11"/>
      <c r="O24" s="11"/>
      <c r="P24" s="6"/>
    </row>
    <row r="25" spans="1:16" ht="31.5" customHeight="1">
      <c r="A25" s="35">
        <v>601110</v>
      </c>
      <c r="B25" s="36" t="s">
        <v>32</v>
      </c>
      <c r="C25" s="33">
        <f>100000000+20000000</f>
        <v>120000000</v>
      </c>
      <c r="D25" s="33"/>
      <c r="E25" s="33"/>
      <c r="F25" s="34">
        <f>C25+D25</f>
        <v>120000000</v>
      </c>
      <c r="G25" s="8"/>
      <c r="H25" s="8"/>
      <c r="I25" s="8"/>
      <c r="J25" s="8"/>
      <c r="K25" s="8"/>
      <c r="L25" s="8"/>
      <c r="M25" s="11"/>
      <c r="N25" s="11"/>
      <c r="O25" s="11"/>
      <c r="P25" s="6"/>
    </row>
    <row r="26" spans="1:16" ht="31.5" customHeight="1">
      <c r="A26" s="35">
        <v>601210</v>
      </c>
      <c r="B26" s="36" t="s">
        <v>33</v>
      </c>
      <c r="C26" s="33">
        <f>-100000000-20000000</f>
        <v>-120000000</v>
      </c>
      <c r="D26" s="33"/>
      <c r="E26" s="33"/>
      <c r="F26" s="34">
        <f>C26+D26</f>
        <v>-120000000</v>
      </c>
      <c r="G26" s="8"/>
      <c r="H26" s="8"/>
      <c r="I26" s="8"/>
      <c r="J26" s="8"/>
      <c r="K26" s="8"/>
      <c r="L26" s="8"/>
      <c r="M26" s="11"/>
      <c r="N26" s="11"/>
      <c r="O26" s="11"/>
      <c r="P26" s="6"/>
    </row>
    <row r="27" spans="1:16" ht="31.5" customHeight="1">
      <c r="A27" s="32">
        <v>602000</v>
      </c>
      <c r="B27" s="31" t="s">
        <v>12</v>
      </c>
      <c r="C27" s="33">
        <f>15531124+2344380+4846349+50000000+100000+9700000+3600000+700000+20000</f>
        <v>86841853</v>
      </c>
      <c r="D27" s="33">
        <f>581589+164364+284241</f>
        <v>1030194</v>
      </c>
      <c r="E27" s="34"/>
      <c r="F27" s="34">
        <f>C27+D27</f>
        <v>87872047</v>
      </c>
      <c r="G27" s="8"/>
      <c r="H27" s="8"/>
      <c r="I27" s="8"/>
      <c r="J27" s="8"/>
      <c r="K27" s="8"/>
      <c r="L27" s="8"/>
      <c r="M27" s="11"/>
      <c r="N27" s="11"/>
      <c r="O27" s="11"/>
      <c r="P27" s="6"/>
    </row>
    <row r="28" spans="1:16" ht="21.75" customHeight="1">
      <c r="A28" s="35">
        <v>602100</v>
      </c>
      <c r="B28" s="36" t="s">
        <v>21</v>
      </c>
      <c r="C28" s="33">
        <v>87234101</v>
      </c>
      <c r="D28" s="33">
        <v>1062471</v>
      </c>
      <c r="E28" s="33">
        <v>25784</v>
      </c>
      <c r="F28" s="34">
        <f>C28+D28</f>
        <v>88296572</v>
      </c>
      <c r="G28" s="8"/>
      <c r="H28" s="8"/>
      <c r="I28" s="8"/>
      <c r="J28" s="8"/>
      <c r="K28" s="8"/>
      <c r="L28" s="8"/>
      <c r="M28" s="11"/>
      <c r="N28" s="11"/>
      <c r="O28" s="11"/>
      <c r="P28" s="6"/>
    </row>
    <row r="29" spans="1:16" ht="21.75" customHeight="1">
      <c r="A29" s="35">
        <v>602200</v>
      </c>
      <c r="B29" s="36" t="s">
        <v>22</v>
      </c>
      <c r="C29" s="33">
        <f>C28-C27</f>
        <v>392248</v>
      </c>
      <c r="D29" s="33">
        <f>D28-D27</f>
        <v>32277</v>
      </c>
      <c r="E29" s="33">
        <f>E28-E27</f>
        <v>25784</v>
      </c>
      <c r="F29" s="29">
        <f>F28-F27</f>
        <v>424525</v>
      </c>
      <c r="G29" s="8"/>
      <c r="H29" s="8"/>
      <c r="I29" s="8"/>
      <c r="J29" s="8"/>
      <c r="K29" s="8"/>
      <c r="L29" s="8"/>
      <c r="M29" s="11"/>
      <c r="N29" s="11"/>
      <c r="O29" s="11"/>
      <c r="P29" s="6"/>
    </row>
    <row r="30" spans="1:16" ht="68.25" customHeight="1">
      <c r="A30" s="30">
        <v>602400</v>
      </c>
      <c r="B30" s="25" t="s">
        <v>14</v>
      </c>
      <c r="C30" s="39">
        <f>-30685583-50000000-150000-3600000-700000-20000-277700-37080000-2000000-300000-16738676-851500-2200000-800000-5663687-596000-705332.49-876117</f>
        <v>-153244595.49</v>
      </c>
      <c r="D30" s="39">
        <f>30685583+50000000+150000+3600000+700000+20000+277700+37080000+2000000+300000+16738676+851500+2200000+800000+5663687+596000+705332.49+876117</f>
        <v>153244595.49</v>
      </c>
      <c r="E30" s="39">
        <f>30685583+50000000+150000+3600000+700000+20000+277700+37080000+2000000+300000+16738676+851500+2200000+800000+5663687+596000+705332.49+876117</f>
        <v>153244595.49</v>
      </c>
      <c r="F30" s="33"/>
      <c r="G30" s="8"/>
      <c r="H30" s="8"/>
      <c r="I30" s="8"/>
      <c r="J30" s="8"/>
      <c r="K30" s="8"/>
      <c r="L30" s="8"/>
      <c r="M30" s="11"/>
      <c r="N30" s="11"/>
      <c r="O30" s="11"/>
      <c r="P30" s="6"/>
    </row>
    <row r="31" spans="1:16" ht="41.25" customHeight="1">
      <c r="A31" s="26"/>
      <c r="B31" s="28" t="s">
        <v>11</v>
      </c>
      <c r="C31" s="29">
        <f>C14</f>
        <v>-66402742.49000001</v>
      </c>
      <c r="D31" s="29">
        <f>D14</f>
        <v>154274789.49</v>
      </c>
      <c r="E31" s="29">
        <f>E14</f>
        <v>153244595.49</v>
      </c>
      <c r="F31" s="34">
        <f>C31+D31</f>
        <v>87872047</v>
      </c>
      <c r="G31" s="8"/>
      <c r="H31" s="8"/>
      <c r="I31" s="8"/>
      <c r="J31" s="8"/>
      <c r="K31" s="8"/>
      <c r="L31" s="8"/>
      <c r="M31" s="11"/>
      <c r="N31" s="11"/>
      <c r="O31" s="11"/>
      <c r="P31" s="6"/>
    </row>
    <row r="32" spans="1:16" ht="19.5" customHeight="1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1"/>
      <c r="N32" s="11"/>
      <c r="O32" s="11"/>
      <c r="P32" s="6"/>
    </row>
    <row r="33" spans="1:16" ht="19.5" customHeight="1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1"/>
      <c r="N33" s="11"/>
      <c r="O33" s="11"/>
      <c r="P33" s="6"/>
    </row>
    <row r="34" spans="1:16" ht="19.5" customHeight="1">
      <c r="A34" s="21" t="s">
        <v>17</v>
      </c>
      <c r="B34" s="21"/>
      <c r="C34" s="21" t="s">
        <v>18</v>
      </c>
      <c r="D34" s="21"/>
      <c r="E34" s="21"/>
      <c r="L34" s="8"/>
      <c r="M34" s="11"/>
      <c r="N34" s="11"/>
      <c r="O34" s="11"/>
      <c r="P34" s="6"/>
    </row>
    <row r="35" spans="1:16" ht="19.5" customHeight="1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11"/>
      <c r="N35" s="11"/>
      <c r="O35" s="11"/>
      <c r="P35" s="6"/>
    </row>
    <row r="36" spans="1:16" ht="19.5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1"/>
      <c r="N36" s="11"/>
      <c r="O36" s="11"/>
      <c r="P36" s="6"/>
    </row>
    <row r="37" spans="1:16" ht="19.5" customHeight="1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1"/>
      <c r="N37" s="11"/>
      <c r="O37" s="11"/>
      <c r="P37" s="6"/>
    </row>
    <row r="38" spans="1:16" ht="19.5" customHeight="1">
      <c r="A38" s="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</sheetData>
  <sheetProtection/>
  <mergeCells count="1">
    <mergeCell ref="D12:E12"/>
  </mergeCells>
  <printOptions/>
  <pageMargins left="0.46" right="0.43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Довольный пользователь Microsoft Office</cp:lastModifiedBy>
  <cp:lastPrinted>2016-12-25T06:47:34Z</cp:lastPrinted>
  <dcterms:created xsi:type="dcterms:W3CDTF">2002-11-06T06:15:18Z</dcterms:created>
  <dcterms:modified xsi:type="dcterms:W3CDTF">2016-12-27T07:35:43Z</dcterms:modified>
  <cp:category/>
  <cp:version/>
  <cp:contentType/>
  <cp:contentStatus/>
</cp:coreProperties>
</file>