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110" windowHeight="6345" activeTab="0"/>
  </bookViews>
  <sheets>
    <sheet name="Лист1" sheetId="1" r:id="rId1"/>
    <sheet name="Лист3" sheetId="2" r:id="rId2"/>
    <sheet name="Лист2" sheetId="3" r:id="rId3"/>
  </sheets>
  <definedNames>
    <definedName name="_xlnm.Print_Area" localSheetId="0">'Лист1'!$A$1:$F$122</definedName>
  </definedNames>
  <calcPr fullCalcOnLoad="1"/>
</workbook>
</file>

<file path=xl/sharedStrings.xml><?xml version="1.0" encoding="utf-8"?>
<sst xmlns="http://schemas.openxmlformats.org/spreadsheetml/2006/main" count="125" uniqueCount="120">
  <si>
    <t>Код</t>
  </si>
  <si>
    <t>Спеціальний фонд</t>
  </si>
  <si>
    <t>Разом</t>
  </si>
  <si>
    <t xml:space="preserve">Податкові надходження </t>
  </si>
  <si>
    <t xml:space="preserve">Неподаткові надходження </t>
  </si>
  <si>
    <t>Найменування доходів</t>
  </si>
  <si>
    <t>Загальний      фонд</t>
  </si>
  <si>
    <t>Офіційні трансферти</t>
  </si>
  <si>
    <t>Доходи від операцій з капіталом</t>
  </si>
  <si>
    <t>Цільові фонди</t>
  </si>
  <si>
    <t xml:space="preserve">  Адміністративні штрафи та інші санкції</t>
  </si>
  <si>
    <t xml:space="preserve"> Власні надходження бюджетних установ</t>
  </si>
  <si>
    <t>Всього доходів</t>
  </si>
  <si>
    <t xml:space="preserve"> Податки на доходи, податки на прибуток, податки на збільшення ринкової вартості</t>
  </si>
  <si>
    <t xml:space="preserve">  Доходи від власності та підприємницької діяльності</t>
  </si>
  <si>
    <t xml:space="preserve"> Інші надходження</t>
  </si>
  <si>
    <t xml:space="preserve"> Штрафні санкції за порушення законодавства про патентування, за порушення норм регулювання обігу готівки та про застосування реєстратотів розрахункових операцій у сфері торгівлі, громадського харчування та послуг</t>
  </si>
  <si>
    <t xml:space="preserve"> Державне мито, що сплачується за місцем розгляду та оформлення документів, у тому числі за оформлення документів на спадщину і дарування</t>
  </si>
  <si>
    <t xml:space="preserve"> Інші неподаткові надходження</t>
  </si>
  <si>
    <t xml:space="preserve"> Плата за оренду майна бюджетних установ</t>
  </si>
  <si>
    <t xml:space="preserve"> Надходження від продажу основного капіталу</t>
  </si>
  <si>
    <t xml:space="preserve">  Від органів державного управління</t>
  </si>
  <si>
    <t xml:space="preserve"> Інші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</si>
  <si>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</si>
  <si>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 Єдиний податок з юридичних осіб</t>
  </si>
  <si>
    <t xml:space="preserve"> Єдиний податок з фізичних осіб</t>
  </si>
  <si>
    <t xml:space="preserve"> Адміністративні збори та платежі, доходи від некомерційної господарської діяльності</t>
  </si>
  <si>
    <t xml:space="preserve"> Надходження від плати за послуги, що надаються бюджетними установами згідно із законодавством</t>
  </si>
  <si>
    <t xml:space="preserve"> Плата за послуги, що надаються бюджетними установами згідно з їх основною діяльністю</t>
  </si>
  <si>
    <t xml:space="preserve"> Надходження бюджетних установ від додаткової (господарської) діяльності</t>
  </si>
  <si>
    <t>Кошти від продажу землі і нематеріальних активів</t>
  </si>
  <si>
    <t xml:space="preserve">Кошти від продажу землі </t>
  </si>
  <si>
    <t xml:space="preserve">Кошти від реалізації скарбів, майна, одержаного державою або териториальною громадою в порядку спадкування чи дарування, безхазяйного майна, знахідок, а також валютних цінностей і грошових коштів, власники яких невідомі </t>
  </si>
  <si>
    <t xml:space="preserve"> Земельний податок з юридичних осіб</t>
  </si>
  <si>
    <t xml:space="preserve"> Орендна плата з юридичних осіб</t>
  </si>
  <si>
    <t xml:space="preserve"> Земельний податок з фізичних осіб</t>
  </si>
  <si>
    <t xml:space="preserve"> Орендна плата з фізичних осіб</t>
  </si>
  <si>
    <t xml:space="preserve"> Єдиний податок</t>
  </si>
  <si>
    <t xml:space="preserve"> Екологічний податок</t>
  </si>
  <si>
    <t xml:space="preserve"> Надходження від викидів забруднюючих речовин в атмосферне повітря стаціонарними джерелами забруднення</t>
  </si>
  <si>
    <t xml:space="preserve"> 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</si>
  <si>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 xml:space="preserve"> Надходження від орендної плати за користування цілісним майновим комплексом та іншим державним   майном</t>
  </si>
  <si>
    <t xml:space="preserve"> Державне мито</t>
  </si>
  <si>
    <t xml:space="preserve"> Податок на доходи фізичних осіб, що сплачується податковими агентами, із доходів платника податку у вигляді  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</si>
  <si>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</si>
  <si>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</si>
  <si>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</si>
  <si>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Надходження коштів пайової участі у розвитку інфраструктури населеного пункту</t>
  </si>
  <si>
    <t>Продовження додатка 1</t>
  </si>
  <si>
    <t>Додаток  1</t>
  </si>
  <si>
    <t>в т.ч. бюджет розвитку</t>
  </si>
  <si>
    <t>Податок на прибуток підприємств та фінансових установ комунальної власності</t>
  </si>
  <si>
    <t>Податок на прибуток підприємств</t>
  </si>
  <si>
    <t xml:space="preserve"> Інші надходження до фондів охорони навколишнього природного середовища</t>
  </si>
  <si>
    <t xml:space="preserve"> Частина чистого прибутку (доходу) комунальних унітарних підприємств та їх об’єднань, що вилучається до відповідного місцевого бюджету</t>
  </si>
  <si>
    <t xml:space="preserve"> Концесійні платежі</t>
  </si>
  <si>
    <t xml:space="preserve"> Концесійні платежі щодо об'єктів комунальної власності (крім тих,які мають цільове спрямування згідно із законом)</t>
  </si>
  <si>
    <t xml:space="preserve"> Податок та збір на доходи фізичних осіб</t>
  </si>
  <si>
    <t>3=4+5</t>
  </si>
  <si>
    <t>до  рішення Білоцерківської міської  ради</t>
  </si>
  <si>
    <t>Державне мито, не віднесене до інших категорій</t>
  </si>
  <si>
    <t xml:space="preserve"> Плата за надання адміністративних послуг</t>
  </si>
  <si>
    <t xml:space="preserve"> Рентна плата за спеціальне використання лісових ресурсів</t>
  </si>
  <si>
    <t xml:space="preserve"> 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</si>
  <si>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</si>
  <si>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</si>
  <si>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</si>
  <si>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</si>
  <si>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</si>
  <si>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</si>
  <si>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</si>
  <si>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</si>
  <si>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</si>
  <si>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Внутрішні податки на товари  і послуги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</si>
  <si>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</si>
  <si>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</si>
  <si>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</si>
  <si>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юридичними особами</t>
  </si>
  <si>
    <t>Туристичний збір, споачений фізичними особами</t>
  </si>
  <si>
    <t>Надходження від скидів забруднюючих речовин безпосередньо у водні об'єкти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</si>
  <si>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</si>
  <si>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 xml:space="preserve"> Інші податки та збори</t>
  </si>
  <si>
    <t xml:space="preserve"> Надходження від орендної плати за користування цілісним майновим комплексом та іншим майном, 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</si>
  <si>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териториальною громадою в порядку спадкування чи дарування, а також валютні цінності і грошові  кошти,  власники яких невідомі</t>
  </si>
  <si>
    <t>Кошти від відчуження майна,  що належить Автономній Республіці Крим та майна, що перебуває в комунальній  власності</t>
  </si>
  <si>
    <t>Кошти від продажу земельних ділянок  несільськогосподарського призначення, що перебувають у державній  або комунальній власності, та  земельних ділянок , які знаходяться на території  Автономної Республіки Крим</t>
  </si>
  <si>
    <t xml:space="preserve">Адміністративний збір за проведення державної реєстрації юридичних осіб,  фізичних осіб – підприємців та громадських формувань 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</si>
  <si>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</si>
  <si>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</si>
  <si>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 реєстрацією</t>
  </si>
  <si>
    <t>Рентна плата за використання інших природних ресурсів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</si>
  <si>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</si>
  <si>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</si>
  <si>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</si>
  <si>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</si>
  <si>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r>
      <t xml:space="preserve">          Доходи бюджету м. Біла Церква на 2018 рік                         </t>
    </r>
    <r>
      <rPr>
        <b/>
        <sz val="8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</t>
    </r>
  </si>
  <si>
    <t>Секретар міської ради</t>
  </si>
  <si>
    <t>від  21.12.2017 року   № 1880-43 -VII</t>
  </si>
  <si>
    <r>
      <t>Частина чистого прибутку (доходу) державних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або комунальних унітарних підприємств та їх об`єднань, що вилучається до відповідного бюджету, та дивіденди (дохід),нараховані на акції (частки) господарських товариств, у статутних капіталах яких є державна або комунальна власність </t>
    </r>
  </si>
  <si>
    <r>
      <t>Дивіденди</t>
    </r>
    <r>
      <rPr>
        <sz val="10"/>
        <color indexed="8"/>
        <rFont val="Times New Roman"/>
        <family val="1"/>
      </rPr>
      <t>(дохід), нараховані на акції (частки) господарських товариств, у статутних капіталах яких є майно Автономної Республіки  Крим, комунальна власність</t>
    </r>
  </si>
  <si>
    <t>Субвенції з місцевих бюджетів іншим місцевим бюджетам</t>
  </si>
  <si>
    <t xml:space="preserve">  Субвенції з державного бюджету місцевим бюджетам</t>
  </si>
  <si>
    <r>
      <t>Субвенція з місцевого бюджету</t>
    </r>
    <r>
      <rPr>
        <sz val="10"/>
        <color indexed="63"/>
        <rFont val="Calibri"/>
        <family val="2"/>
      </rPr>
      <t xml:space="preserve"> </t>
    </r>
    <r>
      <rPr>
        <sz val="10"/>
        <rFont val="Times New Roman"/>
        <family val="1"/>
      </rPr>
      <t>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  </r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</si>
  <si>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</si>
  <si>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</si>
  <si>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</si>
  <si>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Інші субвенції з місцевого бюджету</t>
  </si>
  <si>
    <t xml:space="preserve">  Грошові стягнення за шкоду, заподіяну порушенням законодавства про охорону навколишнього природного середовища    внаслідок господарської та іншої діяльності</t>
  </si>
  <si>
    <t xml:space="preserve">Субвенція з місцевого бюджету на здійснення переданих видатків у сфері охорони здоров'я  за рахунок коштів медичної субвенції 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</si>
  <si>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</si>
  <si>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Плата за розміщення тимчасово вільних коштів місцевих бюджетів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</si>
  <si>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</si>
  <si>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</si>
  <si>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</t>
  </si>
  <si>
    <t>В.Кошель</t>
  </si>
  <si>
    <t xml:space="preserve">Субвенція з місцевого бюджету за рахунок залишку коштів освітньої субвенції, що утворився на початок бюджетного періоду  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</si>
  <si>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</si>
  <si>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 пункту 1 статті 10 Закону України „Про статус ветеранів війни, гарантії їх соціального захистуˮ,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 пунктами 11-14 частини другої статті 7 Закону України „Про статус ветеранів війни, гарантії їх соціального захистуˮ, та які потребують поліпшення житлових умов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</si>
  <si>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</si>
  <si>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( в редакції рішення від 20.12.2018р. №    -    -VII 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</si>
</sst>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0.0"/>
    <numFmt numFmtId="181" formatCode="#,##0.0&quot;р.&quot;"/>
    <numFmt numFmtId="182" formatCode="#,##0.0"/>
    <numFmt numFmtId="183" formatCode="#,##0.000"/>
    <numFmt numFmtId="184" formatCode="#,##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63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3" fontId="9" fillId="0" borderId="18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0" fontId="6" fillId="0" borderId="20" xfId="0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4" xfId="0" applyFont="1" applyBorder="1" applyAlignment="1">
      <alignment/>
    </xf>
    <xf numFmtId="0" fontId="13" fillId="0" borderId="24" xfId="0" applyFont="1" applyBorder="1" applyAlignment="1">
      <alignment horizontal="justify" vertical="top"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13" fillId="0" borderId="24" xfId="0" applyFont="1" applyBorder="1" applyAlignment="1">
      <alignment/>
    </xf>
    <xf numFmtId="0" fontId="3" fillId="0" borderId="26" xfId="0" applyFont="1" applyBorder="1" applyAlignment="1">
      <alignment wrapText="1"/>
    </xf>
    <xf numFmtId="3" fontId="11" fillId="0" borderId="27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3" fontId="14" fillId="0" borderId="18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29" xfId="0" applyNumberFormat="1" applyFont="1" applyBorder="1" applyAlignment="1">
      <alignment horizontal="right"/>
    </xf>
    <xf numFmtId="3" fontId="3" fillId="0" borderId="3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center"/>
    </xf>
    <xf numFmtId="3" fontId="11" fillId="0" borderId="29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/>
    </xf>
    <xf numFmtId="3" fontId="11" fillId="0" borderId="19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4" fontId="3" fillId="0" borderId="12" xfId="0" applyNumberFormat="1" applyFont="1" applyBorder="1" applyAlignment="1">
      <alignment horizontal="right"/>
    </xf>
    <xf numFmtId="4" fontId="11" fillId="0" borderId="21" xfId="0" applyNumberFormat="1" applyFont="1" applyBorder="1" applyAlignment="1">
      <alignment/>
    </xf>
    <xf numFmtId="4" fontId="11" fillId="0" borderId="2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11" fillId="0" borderId="29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4" fontId="3" fillId="0" borderId="39" xfId="0" applyNumberFormat="1" applyFont="1" applyBorder="1" applyAlignment="1">
      <alignment/>
    </xf>
    <xf numFmtId="0" fontId="6" fillId="0" borderId="40" xfId="0" applyFont="1" applyBorder="1" applyAlignment="1">
      <alignment horizontal="center"/>
    </xf>
    <xf numFmtId="0" fontId="8" fillId="0" borderId="24" xfId="0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8" fillId="0" borderId="41" xfId="0" applyFont="1" applyBorder="1" applyAlignment="1">
      <alignment horizontal="right" vertical="justify"/>
    </xf>
    <xf numFmtId="0" fontId="7" fillId="0" borderId="24" xfId="0" applyFont="1" applyBorder="1" applyAlignment="1">
      <alignment horizontal="right"/>
    </xf>
    <xf numFmtId="0" fontId="8" fillId="0" borderId="24" xfId="0" applyFont="1" applyBorder="1" applyAlignment="1">
      <alignment horizontal="right" vertical="justify"/>
    </xf>
    <xf numFmtId="0" fontId="8" fillId="32" borderId="24" xfId="0" applyFont="1" applyFill="1" applyBorder="1" applyAlignment="1">
      <alignment horizontal="right"/>
    </xf>
    <xf numFmtId="0" fontId="8" fillId="32" borderId="24" xfId="0" applyFont="1" applyFill="1" applyBorder="1" applyAlignment="1">
      <alignment horizontal="right" vertical="justify"/>
    </xf>
    <xf numFmtId="0" fontId="8" fillId="0" borderId="26" xfId="0" applyFont="1" applyBorder="1" applyAlignment="1">
      <alignment horizontal="right"/>
    </xf>
    <xf numFmtId="0" fontId="6" fillId="0" borderId="37" xfId="0" applyFont="1" applyBorder="1" applyAlignment="1">
      <alignment horizontal="center"/>
    </xf>
    <xf numFmtId="0" fontId="8" fillId="0" borderId="42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25" xfId="0" applyFont="1" applyBorder="1" applyAlignment="1">
      <alignment horizontal="right" vertical="justify"/>
    </xf>
    <xf numFmtId="0" fontId="7" fillId="0" borderId="42" xfId="0" applyFont="1" applyBorder="1" applyAlignment="1">
      <alignment horizontal="right"/>
    </xf>
    <xf numFmtId="0" fontId="8" fillId="0" borderId="26" xfId="0" applyFont="1" applyBorder="1" applyAlignment="1">
      <alignment horizontal="right" vertical="justify"/>
    </xf>
    <xf numFmtId="0" fontId="6" fillId="0" borderId="40" xfId="0" applyFont="1" applyBorder="1" applyAlignment="1">
      <alignment horizontal="left"/>
    </xf>
    <xf numFmtId="0" fontId="3" fillId="0" borderId="41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3" fillId="0" borderId="41" xfId="0" applyFont="1" applyBorder="1" applyAlignment="1">
      <alignment wrapText="1"/>
    </xf>
    <xf numFmtId="0" fontId="7" fillId="0" borderId="36" xfId="0" applyFont="1" applyBorder="1" applyAlignment="1">
      <alignment horizontal="right"/>
    </xf>
    <xf numFmtId="0" fontId="6" fillId="0" borderId="43" xfId="0" applyFont="1" applyBorder="1" applyAlignment="1">
      <alignment horizontal="center" vertical="center" wrapText="1"/>
    </xf>
    <xf numFmtId="3" fontId="11" fillId="0" borderId="44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3" fontId="11" fillId="0" borderId="38" xfId="0" applyNumberFormat="1" applyFont="1" applyBorder="1" applyAlignment="1">
      <alignment/>
    </xf>
    <xf numFmtId="3" fontId="11" fillId="0" borderId="11" xfId="0" applyNumberFormat="1" applyFont="1" applyBorder="1" applyAlignment="1">
      <alignment horizontal="right"/>
    </xf>
    <xf numFmtId="3" fontId="11" fillId="0" borderId="33" xfId="0" applyNumberFormat="1" applyFont="1" applyBorder="1" applyAlignment="1">
      <alignment horizontal="right"/>
    </xf>
    <xf numFmtId="0" fontId="13" fillId="0" borderId="24" xfId="0" applyFont="1" applyBorder="1" applyAlignment="1">
      <alignment wrapText="1"/>
    </xf>
    <xf numFmtId="0" fontId="16" fillId="0" borderId="24" xfId="0" applyFont="1" applyBorder="1" applyAlignment="1">
      <alignment wrapText="1"/>
    </xf>
    <xf numFmtId="0" fontId="3" fillId="0" borderId="25" xfId="0" applyFont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32" borderId="24" xfId="0" applyFont="1" applyFill="1" applyBorder="1" applyAlignment="1">
      <alignment/>
    </xf>
    <xf numFmtId="0" fontId="13" fillId="0" borderId="25" xfId="0" applyFont="1" applyBorder="1" applyAlignment="1">
      <alignment horizontal="justify" wrapText="1"/>
    </xf>
    <xf numFmtId="0" fontId="13" fillId="0" borderId="25" xfId="0" applyFont="1" applyBorder="1" applyAlignment="1">
      <alignment/>
    </xf>
    <xf numFmtId="0" fontId="3" fillId="0" borderId="24" xfId="0" applyFont="1" applyBorder="1" applyAlignment="1">
      <alignment vertical="center" wrapText="1"/>
    </xf>
    <xf numFmtId="0" fontId="3" fillId="0" borderId="26" xfId="0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center"/>
    </xf>
    <xf numFmtId="0" fontId="3" fillId="0" borderId="32" xfId="0" applyFont="1" applyBorder="1" applyAlignment="1">
      <alignment/>
    </xf>
    <xf numFmtId="0" fontId="11" fillId="32" borderId="45" xfId="0" applyFont="1" applyFill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3" fillId="0" borderId="32" xfId="0" applyFont="1" applyBorder="1" applyAlignment="1">
      <alignment horizontal="left" wrapText="1"/>
    </xf>
    <xf numFmtId="0" fontId="3" fillId="0" borderId="32" xfId="0" applyFont="1" applyBorder="1" applyAlignment="1">
      <alignment wrapText="1"/>
    </xf>
    <xf numFmtId="0" fontId="11" fillId="0" borderId="32" xfId="0" applyFont="1" applyBorder="1" applyAlignment="1">
      <alignment horizontal="center"/>
    </xf>
    <xf numFmtId="0" fontId="3" fillId="0" borderId="46" xfId="0" applyFont="1" applyBorder="1" applyAlignment="1">
      <alignment wrapText="1"/>
    </xf>
    <xf numFmtId="0" fontId="3" fillId="0" borderId="47" xfId="0" applyFont="1" applyBorder="1" applyAlignment="1">
      <alignment/>
    </xf>
    <xf numFmtId="0" fontId="13" fillId="0" borderId="48" xfId="0" applyFont="1" applyBorder="1" applyAlignment="1">
      <alignment wrapText="1"/>
    </xf>
    <xf numFmtId="0" fontId="10" fillId="0" borderId="0" xfId="0" applyFont="1" applyAlignment="1">
      <alignment/>
    </xf>
    <xf numFmtId="0" fontId="10" fillId="0" borderId="4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view="pageBreakPreview" zoomScaleSheetLayoutView="100" zoomScalePageLayoutView="0" workbookViewId="0" topLeftCell="A1">
      <selection activeCell="C111" sqref="C111"/>
    </sheetView>
  </sheetViews>
  <sheetFormatPr defaultColWidth="9.00390625" defaultRowHeight="11.25" customHeight="1"/>
  <cols>
    <col min="1" max="1" width="8.25390625" style="0" customWidth="1"/>
    <col min="2" max="2" width="109.25390625" style="0" customWidth="1"/>
    <col min="3" max="3" width="15.25390625" style="0" customWidth="1"/>
    <col min="4" max="4" width="16.125" style="0" customWidth="1"/>
    <col min="5" max="5" width="12.875" style="0" customWidth="1"/>
    <col min="6" max="6" width="14.25390625" style="0" customWidth="1"/>
    <col min="7" max="7" width="9.75390625" style="0" customWidth="1"/>
    <col min="8" max="8" width="9.25390625" style="0" customWidth="1"/>
    <col min="9" max="9" width="9.375" style="0" customWidth="1"/>
    <col min="11" max="11" width="8.625" style="0" customWidth="1"/>
  </cols>
  <sheetData>
    <row r="1" spans="1:6" ht="16.5" customHeight="1">
      <c r="A1" s="2"/>
      <c r="B1" s="3"/>
      <c r="C1" s="3"/>
      <c r="E1" s="9"/>
      <c r="F1" s="9" t="s">
        <v>49</v>
      </c>
    </row>
    <row r="2" spans="1:2" ht="12.75" customHeight="1">
      <c r="A2" s="2"/>
      <c r="B2" s="3"/>
    </row>
    <row r="3" spans="1:5" ht="16.5" customHeight="1">
      <c r="A3" s="2"/>
      <c r="B3" s="3"/>
      <c r="C3" s="9" t="s">
        <v>59</v>
      </c>
      <c r="E3" s="9"/>
    </row>
    <row r="4" spans="1:5" ht="16.5" customHeight="1">
      <c r="A4" s="2"/>
      <c r="B4" s="3"/>
      <c r="C4" s="9" t="s">
        <v>97</v>
      </c>
      <c r="E4" s="9"/>
    </row>
    <row r="5" spans="1:6" ht="14.25" customHeight="1">
      <c r="A5" s="2"/>
      <c r="B5" s="3"/>
      <c r="C5" s="9" t="s">
        <v>119</v>
      </c>
      <c r="D5" s="9"/>
      <c r="E5" s="9"/>
      <c r="F5" s="23"/>
    </row>
    <row r="6" spans="1:6" ht="15" customHeight="1" thickBot="1">
      <c r="A6" s="126" t="s">
        <v>95</v>
      </c>
      <c r="B6" s="126"/>
      <c r="C6" s="126"/>
      <c r="D6" s="126"/>
      <c r="E6" s="126"/>
      <c r="F6" s="126"/>
    </row>
    <row r="7" spans="1:6" ht="15" customHeight="1">
      <c r="A7" s="129" t="s">
        <v>0</v>
      </c>
      <c r="B7" s="129" t="s">
        <v>5</v>
      </c>
      <c r="C7" s="124" t="s">
        <v>2</v>
      </c>
      <c r="D7" s="131" t="s">
        <v>6</v>
      </c>
      <c r="E7" s="127" t="s">
        <v>1</v>
      </c>
      <c r="F7" s="128"/>
    </row>
    <row r="8" spans="1:6" ht="34.5" customHeight="1" thickBot="1">
      <c r="A8" s="130"/>
      <c r="B8" s="130"/>
      <c r="C8" s="125"/>
      <c r="D8" s="132"/>
      <c r="E8" s="10" t="s">
        <v>2</v>
      </c>
      <c r="F8" s="11" t="s">
        <v>50</v>
      </c>
    </row>
    <row r="9" spans="1:6" ht="13.5" customHeight="1" thickBot="1">
      <c r="A9" s="24">
        <v>1</v>
      </c>
      <c r="B9" s="24">
        <v>2</v>
      </c>
      <c r="C9" s="96" t="s">
        <v>58</v>
      </c>
      <c r="D9" s="12">
        <v>4</v>
      </c>
      <c r="E9" s="13">
        <v>5</v>
      </c>
      <c r="F9" s="14">
        <v>6</v>
      </c>
    </row>
    <row r="10" spans="1:6" ht="15.75" customHeight="1">
      <c r="A10" s="95">
        <v>10000000</v>
      </c>
      <c r="B10" s="63" t="s">
        <v>3</v>
      </c>
      <c r="C10" s="97">
        <f>D10+E10</f>
        <v>791817064</v>
      </c>
      <c r="D10" s="32">
        <f>SUM(D11,D20,D23,D29,D49)</f>
        <v>790602364</v>
      </c>
      <c r="E10" s="32">
        <f>SUM(E11,E20,E23,E29,E49)</f>
        <v>1214700</v>
      </c>
      <c r="F10" s="33"/>
    </row>
    <row r="11" spans="1:6" ht="16.5" customHeight="1">
      <c r="A11" s="76">
        <v>11000000</v>
      </c>
      <c r="B11" s="25" t="s">
        <v>13</v>
      </c>
      <c r="C11" s="41">
        <f>D11+E11</f>
        <v>483983911</v>
      </c>
      <c r="D11" s="4">
        <f>D12+D18</f>
        <v>483983911</v>
      </c>
      <c r="E11" s="6"/>
      <c r="F11" s="15"/>
    </row>
    <row r="12" spans="1:6" ht="17.25" customHeight="1">
      <c r="A12" s="76">
        <v>11010000</v>
      </c>
      <c r="B12" s="26" t="s">
        <v>57</v>
      </c>
      <c r="C12" s="41">
        <f aca="true" t="shared" si="0" ref="C12:C53">D12+E12</f>
        <v>482733911</v>
      </c>
      <c r="D12" s="4">
        <f>SUM(D13:D17)</f>
        <v>482733911</v>
      </c>
      <c r="E12" s="4"/>
      <c r="F12" s="16"/>
    </row>
    <row r="13" spans="1:6" ht="16.5" customHeight="1">
      <c r="A13" s="80">
        <v>11010100</v>
      </c>
      <c r="B13" s="27" t="s">
        <v>43</v>
      </c>
      <c r="C13" s="41">
        <f t="shared" si="0"/>
        <v>397208908</v>
      </c>
      <c r="D13" s="4">
        <v>397208908</v>
      </c>
      <c r="E13" s="4"/>
      <c r="F13" s="16"/>
    </row>
    <row r="14" spans="1:6" ht="24" customHeight="1">
      <c r="A14" s="80">
        <v>11010200</v>
      </c>
      <c r="B14" s="28" t="s">
        <v>44</v>
      </c>
      <c r="C14" s="41">
        <f t="shared" si="0"/>
        <v>60714003</v>
      </c>
      <c r="D14" s="4">
        <v>60714003</v>
      </c>
      <c r="E14" s="4"/>
      <c r="F14" s="16"/>
    </row>
    <row r="15" spans="1:6" ht="16.5" customHeight="1">
      <c r="A15" s="80">
        <v>11010400</v>
      </c>
      <c r="B15" s="28" t="s">
        <v>45</v>
      </c>
      <c r="C15" s="41">
        <f t="shared" si="0"/>
        <v>6580000</v>
      </c>
      <c r="D15" s="4">
        <v>6580000</v>
      </c>
      <c r="E15" s="4"/>
      <c r="F15" s="16"/>
    </row>
    <row r="16" spans="1:6" ht="16.5" customHeight="1">
      <c r="A16" s="76">
        <v>11010500</v>
      </c>
      <c r="B16" s="28" t="s">
        <v>46</v>
      </c>
      <c r="C16" s="41">
        <f t="shared" si="0"/>
        <v>18200000</v>
      </c>
      <c r="D16" s="4">
        <v>18200000</v>
      </c>
      <c r="E16" s="4"/>
      <c r="F16" s="16"/>
    </row>
    <row r="17" spans="1:6" ht="24" customHeight="1">
      <c r="A17" s="76">
        <v>11010900</v>
      </c>
      <c r="B17" s="29" t="s">
        <v>80</v>
      </c>
      <c r="C17" s="41">
        <f t="shared" si="0"/>
        <v>31000</v>
      </c>
      <c r="D17" s="4">
        <v>31000</v>
      </c>
      <c r="E17" s="4"/>
      <c r="F17" s="16"/>
    </row>
    <row r="18" spans="1:6" ht="16.5" customHeight="1">
      <c r="A18" s="76">
        <v>11020000</v>
      </c>
      <c r="B18" s="30" t="s">
        <v>52</v>
      </c>
      <c r="C18" s="41">
        <f t="shared" si="0"/>
        <v>1250000</v>
      </c>
      <c r="D18" s="4">
        <f>SUM(D19:D19)</f>
        <v>1250000</v>
      </c>
      <c r="E18" s="4"/>
      <c r="F18" s="16"/>
    </row>
    <row r="19" spans="1:6" ht="16.5" customHeight="1">
      <c r="A19" s="76">
        <v>11020200</v>
      </c>
      <c r="B19" s="26" t="s">
        <v>51</v>
      </c>
      <c r="C19" s="41">
        <f t="shared" si="0"/>
        <v>1250000</v>
      </c>
      <c r="D19" s="4">
        <v>1250000</v>
      </c>
      <c r="E19" s="4"/>
      <c r="F19" s="16"/>
    </row>
    <row r="20" spans="1:6" ht="16.5" customHeight="1">
      <c r="A20" s="76">
        <v>13000000</v>
      </c>
      <c r="B20" s="26" t="s">
        <v>90</v>
      </c>
      <c r="C20" s="41">
        <f t="shared" si="0"/>
        <v>2700</v>
      </c>
      <c r="D20" s="4">
        <v>2700</v>
      </c>
      <c r="E20" s="34"/>
      <c r="F20" s="35"/>
    </row>
    <row r="21" spans="1:6" ht="16.5" customHeight="1">
      <c r="A21" s="76">
        <v>13010000</v>
      </c>
      <c r="B21" s="26" t="s">
        <v>62</v>
      </c>
      <c r="C21" s="41">
        <f t="shared" si="0"/>
        <v>2700</v>
      </c>
      <c r="D21" s="4">
        <v>2700</v>
      </c>
      <c r="E21" s="34"/>
      <c r="F21" s="35"/>
    </row>
    <row r="22" spans="1:6" ht="25.5" customHeight="1">
      <c r="A22" s="76">
        <v>13010200</v>
      </c>
      <c r="B22" s="28" t="s">
        <v>63</v>
      </c>
      <c r="C22" s="41">
        <f t="shared" si="0"/>
        <v>2700</v>
      </c>
      <c r="D22" s="4">
        <v>2700</v>
      </c>
      <c r="E22" s="34"/>
      <c r="F22" s="35"/>
    </row>
    <row r="23" spans="1:6" ht="16.5" customHeight="1">
      <c r="A23" s="76">
        <v>14000000</v>
      </c>
      <c r="B23" s="28" t="s">
        <v>73</v>
      </c>
      <c r="C23" s="41">
        <f t="shared" si="0"/>
        <v>90207560</v>
      </c>
      <c r="D23" s="4">
        <f>SUM(D24,D26,D28)</f>
        <v>90207560</v>
      </c>
      <c r="E23" s="4"/>
      <c r="F23" s="16"/>
    </row>
    <row r="24" spans="1:6" ht="16.5" customHeight="1">
      <c r="A24" s="76">
        <v>14020000</v>
      </c>
      <c r="B24" s="28" t="s">
        <v>92</v>
      </c>
      <c r="C24" s="41">
        <f t="shared" si="0"/>
        <v>7879626</v>
      </c>
      <c r="D24" s="4">
        <v>7879626</v>
      </c>
      <c r="E24" s="4"/>
      <c r="F24" s="16"/>
    </row>
    <row r="25" spans="1:6" ht="16.5" customHeight="1">
      <c r="A25" s="76">
        <v>14021900</v>
      </c>
      <c r="B25" s="28" t="s">
        <v>93</v>
      </c>
      <c r="C25" s="41">
        <f t="shared" si="0"/>
        <v>7879626</v>
      </c>
      <c r="D25" s="4">
        <v>7879626</v>
      </c>
      <c r="E25" s="4"/>
      <c r="F25" s="16"/>
    </row>
    <row r="26" spans="1:6" ht="16.5" customHeight="1">
      <c r="A26" s="76">
        <v>14030000</v>
      </c>
      <c r="B26" s="28" t="s">
        <v>94</v>
      </c>
      <c r="C26" s="41">
        <f t="shared" si="0"/>
        <v>29486036</v>
      </c>
      <c r="D26" s="4">
        <v>29486036</v>
      </c>
      <c r="E26" s="4"/>
      <c r="F26" s="16"/>
    </row>
    <row r="27" spans="1:6" ht="13.5" customHeight="1">
      <c r="A27" s="76">
        <v>14031900</v>
      </c>
      <c r="B27" s="28" t="s">
        <v>93</v>
      </c>
      <c r="C27" s="41">
        <f t="shared" si="0"/>
        <v>29486036</v>
      </c>
      <c r="D27" s="4">
        <v>29486036</v>
      </c>
      <c r="E27" s="4"/>
      <c r="F27" s="16"/>
    </row>
    <row r="28" spans="1:6" ht="15.75" customHeight="1">
      <c r="A28" s="76">
        <v>14040000</v>
      </c>
      <c r="B28" s="29" t="s">
        <v>67</v>
      </c>
      <c r="C28" s="41">
        <f t="shared" si="0"/>
        <v>52841898</v>
      </c>
      <c r="D28" s="4">
        <v>52841898</v>
      </c>
      <c r="E28" s="4"/>
      <c r="F28" s="16"/>
    </row>
    <row r="29" spans="1:6" ht="16.5" customHeight="1">
      <c r="A29" s="76">
        <v>18000000</v>
      </c>
      <c r="B29" s="28" t="s">
        <v>68</v>
      </c>
      <c r="C29" s="41">
        <f t="shared" si="0"/>
        <v>216408193</v>
      </c>
      <c r="D29" s="4">
        <f>D30+D41+D46</f>
        <v>216408193</v>
      </c>
      <c r="E29" s="4"/>
      <c r="F29" s="16"/>
    </row>
    <row r="30" spans="1:6" ht="16.5" customHeight="1">
      <c r="A30" s="76">
        <v>18010000</v>
      </c>
      <c r="B30" s="28" t="s">
        <v>64</v>
      </c>
      <c r="C30" s="41">
        <f t="shared" si="0"/>
        <v>79239171</v>
      </c>
      <c r="D30" s="4">
        <f>SUM(D31:D40)</f>
        <v>79239171</v>
      </c>
      <c r="E30" s="4"/>
      <c r="F30" s="16"/>
    </row>
    <row r="31" spans="1:6" ht="24" customHeight="1">
      <c r="A31" s="76">
        <v>18010100</v>
      </c>
      <c r="B31" s="28" t="s">
        <v>65</v>
      </c>
      <c r="C31" s="41">
        <f t="shared" si="0"/>
        <v>126051</v>
      </c>
      <c r="D31" s="4">
        <v>126051</v>
      </c>
      <c r="E31" s="4"/>
      <c r="F31" s="16"/>
    </row>
    <row r="32" spans="1:6" ht="23.25" customHeight="1">
      <c r="A32" s="76">
        <v>18010200</v>
      </c>
      <c r="B32" s="28" t="s">
        <v>66</v>
      </c>
      <c r="C32" s="41">
        <f t="shared" si="0"/>
        <v>1557388</v>
      </c>
      <c r="D32" s="4">
        <v>1557388</v>
      </c>
      <c r="E32" s="4"/>
      <c r="F32" s="16"/>
    </row>
    <row r="33" spans="1:6" ht="23.25" customHeight="1">
      <c r="A33" s="76">
        <v>18010300</v>
      </c>
      <c r="B33" s="28" t="s">
        <v>69</v>
      </c>
      <c r="C33" s="41">
        <f t="shared" si="0"/>
        <v>3913138</v>
      </c>
      <c r="D33" s="4">
        <v>3913138</v>
      </c>
      <c r="E33" s="4"/>
      <c r="F33" s="16"/>
    </row>
    <row r="34" spans="1:6" ht="23.25" customHeight="1">
      <c r="A34" s="76">
        <v>18010400</v>
      </c>
      <c r="B34" s="28" t="s">
        <v>70</v>
      </c>
      <c r="C34" s="41">
        <f t="shared" si="0"/>
        <v>12605094</v>
      </c>
      <c r="D34" s="4">
        <v>12605094</v>
      </c>
      <c r="E34" s="4"/>
      <c r="F34" s="16"/>
    </row>
    <row r="35" spans="1:6" ht="15.75" customHeight="1">
      <c r="A35" s="76">
        <v>18010500</v>
      </c>
      <c r="B35" s="28" t="s">
        <v>33</v>
      </c>
      <c r="C35" s="41">
        <f t="shared" si="0"/>
        <v>18000000</v>
      </c>
      <c r="D35" s="4">
        <v>18000000</v>
      </c>
      <c r="E35" s="4"/>
      <c r="F35" s="16"/>
    </row>
    <row r="36" spans="1:6" ht="14.25" customHeight="1">
      <c r="A36" s="76">
        <v>18010600</v>
      </c>
      <c r="B36" s="28" t="s">
        <v>34</v>
      </c>
      <c r="C36" s="41">
        <f t="shared" si="0"/>
        <v>29160000</v>
      </c>
      <c r="D36" s="4">
        <v>29160000</v>
      </c>
      <c r="E36" s="4"/>
      <c r="F36" s="16"/>
    </row>
    <row r="37" spans="1:6" ht="15" customHeight="1">
      <c r="A37" s="76">
        <v>18010700</v>
      </c>
      <c r="B37" s="28" t="s">
        <v>35</v>
      </c>
      <c r="C37" s="41">
        <f t="shared" si="0"/>
        <v>1800000</v>
      </c>
      <c r="D37" s="4">
        <v>1800000</v>
      </c>
      <c r="E37" s="4"/>
      <c r="F37" s="16"/>
    </row>
    <row r="38" spans="1:6" ht="17.25" customHeight="1">
      <c r="A38" s="76">
        <v>18010900</v>
      </c>
      <c r="B38" s="28" t="s">
        <v>36</v>
      </c>
      <c r="C38" s="41">
        <f t="shared" si="0"/>
        <v>11040000</v>
      </c>
      <c r="D38" s="4">
        <v>11040000</v>
      </c>
      <c r="E38" s="4"/>
      <c r="F38" s="16"/>
    </row>
    <row r="39" spans="1:6" ht="18.75" customHeight="1">
      <c r="A39" s="76">
        <v>18011000</v>
      </c>
      <c r="B39" s="28" t="s">
        <v>74</v>
      </c>
      <c r="C39" s="41">
        <f t="shared" si="0"/>
        <v>737500</v>
      </c>
      <c r="D39" s="4">
        <v>737500</v>
      </c>
      <c r="E39" s="4"/>
      <c r="F39" s="16"/>
    </row>
    <row r="40" spans="1:6" ht="20.25" customHeight="1">
      <c r="A40" s="77">
        <v>18011100</v>
      </c>
      <c r="B40" s="94" t="s">
        <v>75</v>
      </c>
      <c r="C40" s="42">
        <f t="shared" si="0"/>
        <v>300000</v>
      </c>
      <c r="D40" s="8">
        <v>300000</v>
      </c>
      <c r="E40" s="8"/>
      <c r="F40" s="17"/>
    </row>
    <row r="41" spans="1:6" ht="14.25" customHeight="1">
      <c r="A41" s="76">
        <v>18030000</v>
      </c>
      <c r="B41" s="28" t="s">
        <v>76</v>
      </c>
      <c r="C41" s="41">
        <f>D41+E41</f>
        <v>94627</v>
      </c>
      <c r="D41" s="4">
        <f>SUM(D42:D43)</f>
        <v>94627</v>
      </c>
      <c r="E41" s="4"/>
      <c r="F41" s="16"/>
    </row>
    <row r="42" spans="1:6" ht="13.5" customHeight="1">
      <c r="A42" s="77">
        <v>18030100</v>
      </c>
      <c r="B42" s="94" t="s">
        <v>77</v>
      </c>
      <c r="C42" s="42">
        <v>46000</v>
      </c>
      <c r="D42" s="8">
        <v>83576</v>
      </c>
      <c r="E42" s="8"/>
      <c r="F42" s="17"/>
    </row>
    <row r="43" spans="1:6" ht="13.5" customHeight="1" thickBot="1">
      <c r="A43" s="83">
        <v>18030200</v>
      </c>
      <c r="B43" s="31" t="s">
        <v>78</v>
      </c>
      <c r="C43" s="98">
        <v>9000</v>
      </c>
      <c r="D43" s="36">
        <v>11051</v>
      </c>
      <c r="E43" s="36"/>
      <c r="F43" s="37"/>
    </row>
    <row r="44" spans="1:6" ht="13.5" customHeight="1" thickBot="1">
      <c r="A44" s="93"/>
      <c r="B44" s="38"/>
      <c r="C44" s="39"/>
      <c r="D44" s="40"/>
      <c r="E44" s="5" t="s">
        <v>48</v>
      </c>
      <c r="F44" s="1"/>
    </row>
    <row r="45" spans="1:6" ht="13.5" customHeight="1" thickBot="1">
      <c r="A45" s="75">
        <v>1</v>
      </c>
      <c r="B45" s="75">
        <v>2</v>
      </c>
      <c r="C45" s="20">
        <v>3</v>
      </c>
      <c r="D45" s="21">
        <v>4</v>
      </c>
      <c r="E45" s="21">
        <v>5</v>
      </c>
      <c r="F45" s="22">
        <v>6</v>
      </c>
    </row>
    <row r="46" spans="1:6" ht="13.5" customHeight="1">
      <c r="A46" s="76">
        <v>18050000</v>
      </c>
      <c r="B46" s="26" t="s">
        <v>37</v>
      </c>
      <c r="C46" s="41">
        <f t="shared" si="0"/>
        <v>137074395</v>
      </c>
      <c r="D46" s="4">
        <f>SUM(D47:D48)</f>
        <v>137074395</v>
      </c>
      <c r="E46" s="4"/>
      <c r="F46" s="16"/>
    </row>
    <row r="47" spans="1:6" ht="12.75" customHeight="1">
      <c r="A47" s="76">
        <v>18050300</v>
      </c>
      <c r="B47" s="26" t="s">
        <v>24</v>
      </c>
      <c r="C47" s="41">
        <f t="shared" si="0"/>
        <v>24169072</v>
      </c>
      <c r="D47" s="4">
        <v>24169072</v>
      </c>
      <c r="E47" s="4"/>
      <c r="F47" s="16"/>
    </row>
    <row r="48" spans="1:6" ht="12.75" customHeight="1">
      <c r="A48" s="77">
        <v>18050400</v>
      </c>
      <c r="B48" s="91" t="s">
        <v>25</v>
      </c>
      <c r="C48" s="42">
        <f t="shared" si="0"/>
        <v>112905323</v>
      </c>
      <c r="D48" s="8">
        <v>112905323</v>
      </c>
      <c r="E48" s="8"/>
      <c r="F48" s="17"/>
    </row>
    <row r="49" spans="1:6" ht="13.5" customHeight="1">
      <c r="A49" s="76">
        <v>19000000</v>
      </c>
      <c r="B49" s="26" t="s">
        <v>81</v>
      </c>
      <c r="C49" s="41">
        <f t="shared" si="0"/>
        <v>1214700</v>
      </c>
      <c r="D49" s="4"/>
      <c r="E49" s="4">
        <v>1214700</v>
      </c>
      <c r="F49" s="16"/>
    </row>
    <row r="50" spans="1:6" ht="14.25" customHeight="1">
      <c r="A50" s="76">
        <v>19010000</v>
      </c>
      <c r="B50" s="26" t="s">
        <v>38</v>
      </c>
      <c r="C50" s="41">
        <f t="shared" si="0"/>
        <v>1214700</v>
      </c>
      <c r="D50" s="4"/>
      <c r="E50" s="4">
        <f>SUM(E51:E53)</f>
        <v>1214700</v>
      </c>
      <c r="F50" s="16"/>
    </row>
    <row r="51" spans="1:6" ht="14.25" customHeight="1">
      <c r="A51" s="76">
        <v>19010100</v>
      </c>
      <c r="B51" s="26" t="s">
        <v>39</v>
      </c>
      <c r="C51" s="41">
        <f t="shared" si="0"/>
        <v>1091800</v>
      </c>
      <c r="D51" s="43"/>
      <c r="E51" s="43">
        <v>1091800</v>
      </c>
      <c r="F51" s="44"/>
    </row>
    <row r="52" spans="1:6" ht="14.25" customHeight="1">
      <c r="A52" s="77">
        <v>19010200</v>
      </c>
      <c r="B52" s="91" t="s">
        <v>79</v>
      </c>
      <c r="C52" s="42">
        <v>4900</v>
      </c>
      <c r="D52" s="45"/>
      <c r="E52" s="45">
        <v>4900</v>
      </c>
      <c r="F52" s="46"/>
    </row>
    <row r="53" spans="1:6" ht="23.25" customHeight="1">
      <c r="A53" s="78">
        <v>19010300</v>
      </c>
      <c r="B53" s="94" t="s">
        <v>40</v>
      </c>
      <c r="C53" s="42">
        <f t="shared" si="0"/>
        <v>118000</v>
      </c>
      <c r="D53" s="45"/>
      <c r="E53" s="45">
        <v>118000</v>
      </c>
      <c r="F53" s="46"/>
    </row>
    <row r="54" spans="1:6" ht="12.75" customHeight="1">
      <c r="A54" s="79">
        <v>20000000</v>
      </c>
      <c r="B54" s="92" t="s">
        <v>4</v>
      </c>
      <c r="C54" s="47">
        <f>D54+E54</f>
        <v>54668232</v>
      </c>
      <c r="D54" s="18">
        <f>SUM(D55,D64,D75,D83)</f>
        <v>24211452</v>
      </c>
      <c r="E54" s="18">
        <f>SUM(E55,E64,E75,E83)</f>
        <v>30456780</v>
      </c>
      <c r="F54" s="19">
        <f>SUM(F55,F64,F75,F83)</f>
        <v>1390000</v>
      </c>
    </row>
    <row r="55" spans="1:6" ht="15" customHeight="1">
      <c r="A55" s="76">
        <v>21000000</v>
      </c>
      <c r="B55" s="25" t="s">
        <v>14</v>
      </c>
      <c r="C55" s="48">
        <f>D55+E55</f>
        <v>3673260</v>
      </c>
      <c r="D55" s="4">
        <f>SUM(D56,D59,D60)</f>
        <v>3583260</v>
      </c>
      <c r="E55" s="4">
        <f>SUM(E56,E60)</f>
        <v>90000</v>
      </c>
      <c r="F55" s="16">
        <f>SUM(F56,F60)</f>
        <v>90000</v>
      </c>
    </row>
    <row r="56" spans="1:6" ht="38.25" customHeight="1">
      <c r="A56" s="80">
        <v>21010000</v>
      </c>
      <c r="B56" s="103" t="s">
        <v>98</v>
      </c>
      <c r="C56" s="48">
        <f aca="true" t="shared" si="1" ref="C56:C81">D56+E56</f>
        <v>440000</v>
      </c>
      <c r="D56" s="4">
        <f>SUM(D57:D58)</f>
        <v>350000</v>
      </c>
      <c r="E56" s="4">
        <f>SUM(E57:E58)</f>
        <v>90000</v>
      </c>
      <c r="F56" s="16">
        <f>SUM(F57:F58)</f>
        <v>90000</v>
      </c>
    </row>
    <row r="57" spans="1:6" ht="22.5" customHeight="1">
      <c r="A57" s="76">
        <v>21010300</v>
      </c>
      <c r="B57" s="104" t="s">
        <v>54</v>
      </c>
      <c r="C57" s="48">
        <f t="shared" si="1"/>
        <v>350000</v>
      </c>
      <c r="D57" s="4">
        <v>350000</v>
      </c>
      <c r="E57" s="4"/>
      <c r="F57" s="16"/>
    </row>
    <row r="58" spans="1:6" ht="22.5" customHeight="1">
      <c r="A58" s="76">
        <v>21010800</v>
      </c>
      <c r="B58" s="105" t="s">
        <v>99</v>
      </c>
      <c r="C58" s="48">
        <v>90000</v>
      </c>
      <c r="D58" s="4"/>
      <c r="E58" s="4">
        <v>90000</v>
      </c>
      <c r="F58" s="16">
        <v>90000</v>
      </c>
    </row>
    <row r="59" spans="1:6" ht="16.5" customHeight="1">
      <c r="A59" s="76">
        <v>21050000</v>
      </c>
      <c r="B59" s="106" t="s">
        <v>110</v>
      </c>
      <c r="C59" s="48">
        <f t="shared" si="1"/>
        <v>2582260</v>
      </c>
      <c r="D59" s="4">
        <v>2582260</v>
      </c>
      <c r="E59" s="4"/>
      <c r="F59" s="16"/>
    </row>
    <row r="60" spans="1:6" ht="15" customHeight="1">
      <c r="A60" s="76">
        <v>21080000</v>
      </c>
      <c r="B60" s="25" t="s">
        <v>15</v>
      </c>
      <c r="C60" s="48">
        <f t="shared" si="1"/>
        <v>651000</v>
      </c>
      <c r="D60" s="4">
        <f>SUM(D61:D63)</f>
        <v>651000</v>
      </c>
      <c r="E60" s="4"/>
      <c r="F60" s="35"/>
    </row>
    <row r="61" spans="1:6" ht="22.5" customHeight="1">
      <c r="A61" s="80">
        <v>21080900</v>
      </c>
      <c r="B61" s="103" t="s">
        <v>16</v>
      </c>
      <c r="C61" s="48">
        <f t="shared" si="1"/>
        <v>1000</v>
      </c>
      <c r="D61" s="4">
        <v>1000</v>
      </c>
      <c r="E61" s="4"/>
      <c r="F61" s="16"/>
    </row>
    <row r="62" spans="1:6" ht="14.25" customHeight="1">
      <c r="A62" s="76">
        <v>21081100</v>
      </c>
      <c r="B62" s="26" t="s">
        <v>10</v>
      </c>
      <c r="C62" s="48">
        <f t="shared" si="1"/>
        <v>400000</v>
      </c>
      <c r="D62" s="4">
        <v>400000</v>
      </c>
      <c r="E62" s="4"/>
      <c r="F62" s="16"/>
    </row>
    <row r="63" spans="1:6" ht="24" customHeight="1">
      <c r="A63" s="76">
        <v>21081500</v>
      </c>
      <c r="B63" s="28" t="s">
        <v>91</v>
      </c>
      <c r="C63" s="48">
        <f t="shared" si="1"/>
        <v>250000</v>
      </c>
      <c r="D63" s="4">
        <v>250000</v>
      </c>
      <c r="E63" s="4"/>
      <c r="F63" s="16"/>
    </row>
    <row r="64" spans="1:6" ht="13.5" customHeight="1">
      <c r="A64" s="81">
        <v>22000000</v>
      </c>
      <c r="B64" s="107" t="s">
        <v>26</v>
      </c>
      <c r="C64" s="48">
        <f t="shared" si="1"/>
        <v>14978192</v>
      </c>
      <c r="D64" s="4">
        <f>SUM(D65,D70,D72)</f>
        <v>14978192</v>
      </c>
      <c r="E64" s="18"/>
      <c r="F64" s="19"/>
    </row>
    <row r="65" spans="1:6" ht="15" customHeight="1">
      <c r="A65" s="81">
        <v>22010000</v>
      </c>
      <c r="B65" s="107" t="s">
        <v>61</v>
      </c>
      <c r="C65" s="48">
        <f t="shared" si="1"/>
        <v>12098192</v>
      </c>
      <c r="D65" s="4">
        <f>SUM(D66:D69)</f>
        <v>12098192</v>
      </c>
      <c r="E65" s="18"/>
      <c r="F65" s="19"/>
    </row>
    <row r="66" spans="1:6" ht="23.25" customHeight="1">
      <c r="A66" s="81">
        <v>22010300</v>
      </c>
      <c r="B66" s="108" t="s">
        <v>86</v>
      </c>
      <c r="C66" s="48">
        <f t="shared" si="1"/>
        <v>562432</v>
      </c>
      <c r="D66" s="4">
        <v>562432</v>
      </c>
      <c r="E66" s="18"/>
      <c r="F66" s="19"/>
    </row>
    <row r="67" spans="1:6" ht="15" customHeight="1">
      <c r="A67" s="81">
        <v>22012500</v>
      </c>
      <c r="B67" s="30" t="s">
        <v>87</v>
      </c>
      <c r="C67" s="48">
        <f t="shared" si="1"/>
        <v>10977500</v>
      </c>
      <c r="D67" s="4">
        <v>10977500</v>
      </c>
      <c r="E67" s="18"/>
      <c r="F67" s="19"/>
    </row>
    <row r="68" spans="1:6" ht="14.25" customHeight="1">
      <c r="A68" s="81">
        <v>22012600</v>
      </c>
      <c r="B68" s="109" t="s">
        <v>88</v>
      </c>
      <c r="C68" s="48">
        <f t="shared" si="1"/>
        <v>552260</v>
      </c>
      <c r="D68" s="4">
        <v>552260</v>
      </c>
      <c r="E68" s="18"/>
      <c r="F68" s="19"/>
    </row>
    <row r="69" spans="1:6" ht="36.75" customHeight="1">
      <c r="A69" s="82">
        <v>22012900</v>
      </c>
      <c r="B69" s="103" t="s">
        <v>89</v>
      </c>
      <c r="C69" s="48">
        <f t="shared" si="1"/>
        <v>6000</v>
      </c>
      <c r="D69" s="4">
        <v>6000</v>
      </c>
      <c r="E69" s="18"/>
      <c r="F69" s="19"/>
    </row>
    <row r="70" spans="1:6" ht="14.25" customHeight="1">
      <c r="A70" s="76">
        <v>22080000</v>
      </c>
      <c r="B70" s="28" t="s">
        <v>41</v>
      </c>
      <c r="C70" s="48">
        <f t="shared" si="1"/>
        <v>1350000</v>
      </c>
      <c r="D70" s="4">
        <v>1350000</v>
      </c>
      <c r="E70" s="4"/>
      <c r="F70" s="16"/>
    </row>
    <row r="71" spans="1:6" ht="23.25" customHeight="1">
      <c r="A71" s="80">
        <v>22080400</v>
      </c>
      <c r="B71" s="28" t="s">
        <v>82</v>
      </c>
      <c r="C71" s="48">
        <f t="shared" si="1"/>
        <v>1350000</v>
      </c>
      <c r="D71" s="4">
        <v>1350000</v>
      </c>
      <c r="E71" s="4"/>
      <c r="F71" s="16"/>
    </row>
    <row r="72" spans="1:6" ht="14.25" customHeight="1">
      <c r="A72" s="76">
        <v>22090000</v>
      </c>
      <c r="B72" s="26" t="s">
        <v>42</v>
      </c>
      <c r="C72" s="48">
        <f t="shared" si="1"/>
        <v>1530000</v>
      </c>
      <c r="D72" s="4">
        <f>SUM(D73:D74)</f>
        <v>1530000</v>
      </c>
      <c r="E72" s="18"/>
      <c r="F72" s="19"/>
    </row>
    <row r="73" spans="1:6" ht="23.25" customHeight="1">
      <c r="A73" s="80">
        <v>22090100</v>
      </c>
      <c r="B73" s="110" t="s">
        <v>17</v>
      </c>
      <c r="C73" s="48">
        <f t="shared" si="1"/>
        <v>1529300</v>
      </c>
      <c r="D73" s="4">
        <v>1529300</v>
      </c>
      <c r="E73" s="6"/>
      <c r="F73" s="15"/>
    </row>
    <row r="74" spans="1:6" ht="12.75" customHeight="1">
      <c r="A74" s="80">
        <v>22090200</v>
      </c>
      <c r="B74" s="28" t="s">
        <v>60</v>
      </c>
      <c r="C74" s="48">
        <f t="shared" si="1"/>
        <v>700</v>
      </c>
      <c r="D74" s="4">
        <v>700</v>
      </c>
      <c r="E74" s="6"/>
      <c r="F74" s="15"/>
    </row>
    <row r="75" spans="1:6" ht="15" customHeight="1">
      <c r="A75" s="76">
        <v>24000000</v>
      </c>
      <c r="B75" s="26" t="s">
        <v>18</v>
      </c>
      <c r="C75" s="48">
        <f t="shared" si="1"/>
        <v>7205000</v>
      </c>
      <c r="D75" s="4">
        <f>D76+D80+D82</f>
        <v>5650000</v>
      </c>
      <c r="E75" s="4">
        <f>E76+E80+E82</f>
        <v>1555000</v>
      </c>
      <c r="F75" s="16">
        <v>1300000</v>
      </c>
    </row>
    <row r="76" spans="1:6" ht="15" customHeight="1">
      <c r="A76" s="76">
        <v>24060000</v>
      </c>
      <c r="B76" s="25" t="s">
        <v>15</v>
      </c>
      <c r="C76" s="48">
        <f t="shared" si="1"/>
        <v>1905000</v>
      </c>
      <c r="D76" s="4">
        <f>D77+D79</f>
        <v>1650000</v>
      </c>
      <c r="E76" s="4">
        <f>SUM(E77:E79)</f>
        <v>255000</v>
      </c>
      <c r="F76" s="16"/>
    </row>
    <row r="77" spans="1:6" ht="15" customHeight="1">
      <c r="A77" s="76">
        <v>24060300</v>
      </c>
      <c r="B77" s="26" t="s">
        <v>15</v>
      </c>
      <c r="C77" s="48">
        <f t="shared" si="1"/>
        <v>1650000</v>
      </c>
      <c r="D77" s="4">
        <v>1650000</v>
      </c>
      <c r="E77" s="4"/>
      <c r="F77" s="16"/>
    </row>
    <row r="78" spans="1:6" ht="15" customHeight="1">
      <c r="A78" s="76">
        <v>24061600</v>
      </c>
      <c r="B78" s="26" t="s">
        <v>53</v>
      </c>
      <c r="C78" s="48">
        <f t="shared" si="1"/>
        <v>250000</v>
      </c>
      <c r="D78" s="4"/>
      <c r="E78" s="4">
        <v>250000</v>
      </c>
      <c r="F78" s="16"/>
    </row>
    <row r="79" spans="1:6" ht="24.75" customHeight="1">
      <c r="A79" s="77">
        <v>24062100</v>
      </c>
      <c r="B79" s="94" t="s">
        <v>107</v>
      </c>
      <c r="C79" s="49">
        <v>5000</v>
      </c>
      <c r="D79" s="8"/>
      <c r="E79" s="8">
        <v>5000</v>
      </c>
      <c r="F79" s="17"/>
    </row>
    <row r="80" spans="1:6" ht="15.75" customHeight="1">
      <c r="A80" s="76">
        <v>24160000</v>
      </c>
      <c r="B80" s="26" t="s">
        <v>55</v>
      </c>
      <c r="C80" s="48">
        <f t="shared" si="1"/>
        <v>4000000</v>
      </c>
      <c r="D80" s="4">
        <v>4000000</v>
      </c>
      <c r="E80" s="4"/>
      <c r="F80" s="16"/>
    </row>
    <row r="81" spans="1:6" ht="16.5" customHeight="1">
      <c r="A81" s="77">
        <v>24160100</v>
      </c>
      <c r="B81" s="91" t="s">
        <v>56</v>
      </c>
      <c r="C81" s="49">
        <f t="shared" si="1"/>
        <v>4000000</v>
      </c>
      <c r="D81" s="8">
        <v>4000000</v>
      </c>
      <c r="E81" s="8"/>
      <c r="F81" s="17"/>
    </row>
    <row r="82" spans="1:6" ht="15.75" customHeight="1">
      <c r="A82" s="77">
        <v>24170000</v>
      </c>
      <c r="B82" s="91" t="s">
        <v>47</v>
      </c>
      <c r="C82" s="49">
        <f>D82+E82</f>
        <v>1300000</v>
      </c>
      <c r="D82" s="8"/>
      <c r="E82" s="8">
        <v>1300000</v>
      </c>
      <c r="F82" s="17">
        <v>1300000</v>
      </c>
    </row>
    <row r="83" spans="1:6" ht="14.25" customHeight="1">
      <c r="A83" s="76">
        <v>25000000</v>
      </c>
      <c r="B83" s="26" t="s">
        <v>11</v>
      </c>
      <c r="C83" s="48">
        <v>28811780</v>
      </c>
      <c r="D83" s="4"/>
      <c r="E83" s="4">
        <v>28811780</v>
      </c>
      <c r="F83" s="16"/>
    </row>
    <row r="84" spans="1:6" ht="12" customHeight="1">
      <c r="A84" s="76">
        <v>25010000</v>
      </c>
      <c r="B84" s="26" t="s">
        <v>27</v>
      </c>
      <c r="C84" s="48">
        <v>28811780</v>
      </c>
      <c r="D84" s="4"/>
      <c r="E84" s="4">
        <f>SUM(E85:E87)</f>
        <v>28811780</v>
      </c>
      <c r="F84" s="16"/>
    </row>
    <row r="85" spans="1:6" ht="12" customHeight="1">
      <c r="A85" s="76">
        <v>25010100</v>
      </c>
      <c r="B85" s="26" t="s">
        <v>28</v>
      </c>
      <c r="C85" s="48">
        <v>24623158</v>
      </c>
      <c r="D85" s="51"/>
      <c r="E85" s="51">
        <v>24623158</v>
      </c>
      <c r="F85" s="52"/>
    </row>
    <row r="86" spans="1:6" ht="10.5" customHeight="1">
      <c r="A86" s="76">
        <v>25010200</v>
      </c>
      <c r="B86" s="26" t="s">
        <v>29</v>
      </c>
      <c r="C86" s="48">
        <v>53160</v>
      </c>
      <c r="D86" s="51"/>
      <c r="E86" s="51">
        <v>53160</v>
      </c>
      <c r="F86" s="52"/>
    </row>
    <row r="87" spans="1:6" ht="12.75" customHeight="1" thickBot="1">
      <c r="A87" s="83">
        <v>25010300</v>
      </c>
      <c r="B87" s="111" t="s">
        <v>19</v>
      </c>
      <c r="C87" s="50">
        <v>4135462</v>
      </c>
      <c r="D87" s="112"/>
      <c r="E87" s="112">
        <v>4135462</v>
      </c>
      <c r="F87" s="113"/>
    </row>
    <row r="88" spans="1:6" ht="12.75" customHeight="1" thickBot="1">
      <c r="A88" s="93"/>
      <c r="B88" s="99"/>
      <c r="C88" s="40"/>
      <c r="D88" s="39"/>
      <c r="E88" s="5" t="s">
        <v>48</v>
      </c>
      <c r="F88" s="1"/>
    </row>
    <row r="89" spans="1:6" ht="12.75" customHeight="1" thickBot="1">
      <c r="A89" s="75">
        <v>1</v>
      </c>
      <c r="B89" s="84">
        <v>2</v>
      </c>
      <c r="C89" s="20">
        <v>3</v>
      </c>
      <c r="D89" s="21">
        <v>4</v>
      </c>
      <c r="E89" s="21">
        <v>5</v>
      </c>
      <c r="F89" s="22">
        <v>6</v>
      </c>
    </row>
    <row r="90" spans="1:6" ht="13.5" customHeight="1">
      <c r="A90" s="88">
        <v>30000000</v>
      </c>
      <c r="B90" s="115" t="s">
        <v>8</v>
      </c>
      <c r="C90" s="100">
        <f aca="true" t="shared" si="2" ref="C90:C99">D90+E90</f>
        <v>3930000</v>
      </c>
      <c r="D90" s="101">
        <v>30000</v>
      </c>
      <c r="E90" s="101">
        <f>SUM(E91,E95)</f>
        <v>3900000</v>
      </c>
      <c r="F90" s="102">
        <f>SUM(F91,F95)</f>
        <v>3900000</v>
      </c>
    </row>
    <row r="91" spans="1:6" ht="12.75" customHeight="1">
      <c r="A91" s="76">
        <v>31000000</v>
      </c>
      <c r="B91" s="116" t="s">
        <v>20</v>
      </c>
      <c r="C91" s="48">
        <f t="shared" si="2"/>
        <v>1830000</v>
      </c>
      <c r="D91" s="4">
        <v>30000</v>
      </c>
      <c r="E91" s="4">
        <v>1800000</v>
      </c>
      <c r="F91" s="16">
        <v>1800000</v>
      </c>
    </row>
    <row r="92" spans="1:6" ht="23.25" customHeight="1">
      <c r="A92" s="76">
        <v>31010000</v>
      </c>
      <c r="B92" s="117" t="s">
        <v>32</v>
      </c>
      <c r="C92" s="48">
        <f t="shared" si="2"/>
        <v>30000</v>
      </c>
      <c r="D92" s="4">
        <v>30000</v>
      </c>
      <c r="E92" s="4"/>
      <c r="F92" s="16"/>
    </row>
    <row r="93" spans="1:6" ht="23.25" customHeight="1">
      <c r="A93" s="76">
        <v>31010200</v>
      </c>
      <c r="B93" s="118" t="s">
        <v>83</v>
      </c>
      <c r="C93" s="48">
        <f t="shared" si="2"/>
        <v>30000</v>
      </c>
      <c r="D93" s="4">
        <v>30000</v>
      </c>
      <c r="E93" s="4"/>
      <c r="F93" s="16"/>
    </row>
    <row r="94" spans="1:6" ht="13.5" customHeight="1">
      <c r="A94" s="76">
        <v>31030000</v>
      </c>
      <c r="B94" s="118" t="s">
        <v>84</v>
      </c>
      <c r="C94" s="48">
        <f t="shared" si="2"/>
        <v>1800000</v>
      </c>
      <c r="D94" s="4"/>
      <c r="E94" s="4">
        <v>1800000</v>
      </c>
      <c r="F94" s="16">
        <v>1800000</v>
      </c>
    </row>
    <row r="95" spans="1:6" ht="12.75" customHeight="1">
      <c r="A95" s="76">
        <v>33000000</v>
      </c>
      <c r="B95" s="114" t="s">
        <v>30</v>
      </c>
      <c r="C95" s="48">
        <f t="shared" si="2"/>
        <v>2100000</v>
      </c>
      <c r="D95" s="18"/>
      <c r="E95" s="4">
        <v>2100000</v>
      </c>
      <c r="F95" s="16">
        <v>2100000</v>
      </c>
    </row>
    <row r="96" spans="1:6" ht="12.75" customHeight="1">
      <c r="A96" s="76">
        <v>33010000</v>
      </c>
      <c r="B96" s="114" t="s">
        <v>31</v>
      </c>
      <c r="C96" s="48">
        <f t="shared" si="2"/>
        <v>2100000</v>
      </c>
      <c r="D96" s="4"/>
      <c r="E96" s="4">
        <v>2100000</v>
      </c>
      <c r="F96" s="16">
        <v>2100000</v>
      </c>
    </row>
    <row r="97" spans="1:6" ht="23.25" customHeight="1">
      <c r="A97" s="76">
        <v>33010100</v>
      </c>
      <c r="B97" s="118" t="s">
        <v>85</v>
      </c>
      <c r="C97" s="48">
        <f t="shared" si="2"/>
        <v>2100000</v>
      </c>
      <c r="D97" s="4"/>
      <c r="E97" s="4">
        <v>2100000</v>
      </c>
      <c r="F97" s="16">
        <v>2100000</v>
      </c>
    </row>
    <row r="98" spans="1:6" ht="14.25" customHeight="1">
      <c r="A98" s="79">
        <v>40000000</v>
      </c>
      <c r="B98" s="119" t="s">
        <v>7</v>
      </c>
      <c r="C98" s="72">
        <f t="shared" si="2"/>
        <v>1067977310.28</v>
      </c>
      <c r="D98" s="73">
        <f>D99</f>
        <v>1067977310.28</v>
      </c>
      <c r="E98" s="53">
        <f>SUM(E100,E106)</f>
        <v>0</v>
      </c>
      <c r="F98" s="65">
        <f>SUM(F100,F106)</f>
        <v>0</v>
      </c>
    </row>
    <row r="99" spans="1:6" ht="13.5" customHeight="1">
      <c r="A99" s="76">
        <v>41000000</v>
      </c>
      <c r="B99" s="114" t="s">
        <v>21</v>
      </c>
      <c r="C99" s="74">
        <f t="shared" si="2"/>
        <v>1067977310.28</v>
      </c>
      <c r="D99" s="70">
        <f>SUM(D100,D104,D106)</f>
        <v>1067977310.28</v>
      </c>
      <c r="E99" s="4">
        <f>E100</f>
        <v>0</v>
      </c>
      <c r="F99" s="54">
        <f>F100</f>
        <v>0</v>
      </c>
    </row>
    <row r="100" spans="1:6" ht="12.75" customHeight="1">
      <c r="A100" s="85">
        <v>41030000</v>
      </c>
      <c r="B100" s="114" t="s">
        <v>101</v>
      </c>
      <c r="C100" s="48">
        <f>SUM(C101:C103)</f>
        <v>428307000</v>
      </c>
      <c r="D100" s="55">
        <f>SUM(D101:D103)</f>
        <v>428307000</v>
      </c>
      <c r="E100" s="55">
        <f>SUM(E108:E117)</f>
        <v>0</v>
      </c>
      <c r="F100" s="56">
        <f>SUM(F108:F117)</f>
        <v>0</v>
      </c>
    </row>
    <row r="101" spans="1:6" ht="13.5" customHeight="1">
      <c r="A101" s="76">
        <v>41033900</v>
      </c>
      <c r="B101" s="114" t="s">
        <v>71</v>
      </c>
      <c r="C101" s="48">
        <v>197755400</v>
      </c>
      <c r="D101" s="4">
        <v>197755400</v>
      </c>
      <c r="E101" s="4"/>
      <c r="F101" s="16"/>
    </row>
    <row r="102" spans="1:6" ht="13.5" customHeight="1">
      <c r="A102" s="86">
        <v>41034200</v>
      </c>
      <c r="B102" s="114" t="s">
        <v>72</v>
      </c>
      <c r="C102" s="48">
        <v>177091600</v>
      </c>
      <c r="D102" s="4">
        <v>177091600</v>
      </c>
      <c r="E102" s="4"/>
      <c r="F102" s="16"/>
    </row>
    <row r="103" spans="1:6" ht="13.5" customHeight="1">
      <c r="A103" s="76">
        <v>41034500</v>
      </c>
      <c r="B103" s="114" t="s">
        <v>118</v>
      </c>
      <c r="C103" s="48">
        <v>53460000</v>
      </c>
      <c r="D103" s="4">
        <v>53460000</v>
      </c>
      <c r="E103" s="4"/>
      <c r="F103" s="16"/>
    </row>
    <row r="104" spans="1:6" ht="13.5" customHeight="1">
      <c r="A104" s="76">
        <v>41040000</v>
      </c>
      <c r="B104" s="114" t="s">
        <v>112</v>
      </c>
      <c r="C104" s="48">
        <v>17835300</v>
      </c>
      <c r="D104" s="4">
        <v>17835300</v>
      </c>
      <c r="E104" s="4"/>
      <c r="F104" s="16"/>
    </row>
    <row r="105" spans="1:6" ht="25.5" customHeight="1">
      <c r="A105" s="76">
        <v>41040200</v>
      </c>
      <c r="B105" s="118" t="s">
        <v>113</v>
      </c>
      <c r="C105" s="48">
        <v>17835300</v>
      </c>
      <c r="D105" s="4">
        <v>17835300</v>
      </c>
      <c r="E105" s="4"/>
      <c r="F105" s="16"/>
    </row>
    <row r="106" spans="1:6" ht="13.5" customHeight="1">
      <c r="A106" s="76">
        <v>41050000</v>
      </c>
      <c r="B106" s="114" t="s">
        <v>100</v>
      </c>
      <c r="C106" s="71">
        <f>D106+E106</f>
        <v>621835010.28</v>
      </c>
      <c r="D106" s="70">
        <f>SUM(D107:D117)</f>
        <v>621835010.28</v>
      </c>
      <c r="E106" s="4"/>
      <c r="F106" s="16"/>
    </row>
    <row r="107" spans="1:6" ht="42.75" customHeight="1">
      <c r="A107" s="80">
        <v>41050100</v>
      </c>
      <c r="B107" s="118" t="s">
        <v>102</v>
      </c>
      <c r="C107" s="48">
        <v>369122000</v>
      </c>
      <c r="D107" s="4">
        <v>369122000</v>
      </c>
      <c r="E107" s="4"/>
      <c r="F107" s="16"/>
    </row>
    <row r="108" spans="1:6" s="1" customFormat="1" ht="24.75" customHeight="1">
      <c r="A108" s="87">
        <v>41050200</v>
      </c>
      <c r="B108" s="120" t="s">
        <v>103</v>
      </c>
      <c r="C108" s="66">
        <v>75000</v>
      </c>
      <c r="D108" s="57">
        <v>75000</v>
      </c>
      <c r="E108" s="57"/>
      <c r="F108" s="58"/>
    </row>
    <row r="109" spans="1:6" s="1" customFormat="1" ht="67.5" customHeight="1">
      <c r="A109" s="78">
        <v>41050300</v>
      </c>
      <c r="B109" s="118" t="s">
        <v>104</v>
      </c>
      <c r="C109" s="48">
        <v>201548000</v>
      </c>
      <c r="D109" s="8">
        <v>201548000</v>
      </c>
      <c r="E109" s="8"/>
      <c r="F109" s="17"/>
    </row>
    <row r="110" spans="1:6" s="1" customFormat="1" ht="76.5" customHeight="1">
      <c r="A110" s="78">
        <v>41050400</v>
      </c>
      <c r="B110" s="117" t="s">
        <v>117</v>
      </c>
      <c r="C110" s="48">
        <v>7893196</v>
      </c>
      <c r="D110" s="8">
        <v>7893196</v>
      </c>
      <c r="E110" s="8"/>
      <c r="F110" s="17"/>
    </row>
    <row r="111" spans="1:6" s="1" customFormat="1" ht="63" customHeight="1">
      <c r="A111" s="78">
        <v>41050700</v>
      </c>
      <c r="B111" s="120" t="s">
        <v>105</v>
      </c>
      <c r="C111" s="48">
        <v>816000</v>
      </c>
      <c r="D111" s="45">
        <v>816000</v>
      </c>
      <c r="E111" s="8"/>
      <c r="F111" s="17"/>
    </row>
    <row r="112" spans="1:6" s="1" customFormat="1" ht="15" customHeight="1">
      <c r="A112" s="78">
        <v>41051100</v>
      </c>
      <c r="B112" s="118" t="s">
        <v>115</v>
      </c>
      <c r="C112" s="48">
        <v>1999200</v>
      </c>
      <c r="D112" s="45">
        <v>1999200</v>
      </c>
      <c r="E112" s="8"/>
      <c r="F112" s="17"/>
    </row>
    <row r="113" spans="1:6" s="1" customFormat="1" ht="24.75" customHeight="1">
      <c r="A113" s="78">
        <v>41051200</v>
      </c>
      <c r="B113" s="118" t="s">
        <v>111</v>
      </c>
      <c r="C113" s="48">
        <v>2409500</v>
      </c>
      <c r="D113" s="45">
        <v>2409500</v>
      </c>
      <c r="E113" s="8"/>
      <c r="F113" s="17"/>
    </row>
    <row r="114" spans="1:6" s="1" customFormat="1" ht="24.75" customHeight="1">
      <c r="A114" s="78">
        <v>41051400</v>
      </c>
      <c r="B114" s="120" t="s">
        <v>116</v>
      </c>
      <c r="C114" s="48">
        <v>3736820</v>
      </c>
      <c r="D114" s="45">
        <v>3736820</v>
      </c>
      <c r="E114" s="8"/>
      <c r="F114" s="17"/>
    </row>
    <row r="115" spans="1:6" s="1" customFormat="1" ht="12" customHeight="1">
      <c r="A115" s="78">
        <v>41051500</v>
      </c>
      <c r="B115" s="118" t="s">
        <v>108</v>
      </c>
      <c r="C115" s="71">
        <v>6724894.28</v>
      </c>
      <c r="D115" s="67">
        <v>6724894.28</v>
      </c>
      <c r="E115" s="8"/>
      <c r="F115" s="17"/>
    </row>
    <row r="116" spans="1:6" s="1" customFormat="1" ht="24" customHeight="1">
      <c r="A116" s="78">
        <v>41052000</v>
      </c>
      <c r="B116" s="118" t="s">
        <v>109</v>
      </c>
      <c r="C116" s="48">
        <v>4436100</v>
      </c>
      <c r="D116" s="45">
        <v>4436100</v>
      </c>
      <c r="E116" s="8"/>
      <c r="F116" s="17"/>
    </row>
    <row r="117" spans="1:6" s="1" customFormat="1" ht="13.5" customHeight="1">
      <c r="A117" s="80">
        <v>41053900</v>
      </c>
      <c r="B117" s="114" t="s">
        <v>106</v>
      </c>
      <c r="C117" s="48">
        <f>+E117+D117</f>
        <v>23074300</v>
      </c>
      <c r="D117" s="43">
        <v>23074300</v>
      </c>
      <c r="E117" s="4"/>
      <c r="F117" s="16"/>
    </row>
    <row r="118" spans="1:6" ht="12.75" customHeight="1">
      <c r="A118" s="88">
        <v>50000000</v>
      </c>
      <c r="B118" s="119" t="s">
        <v>9</v>
      </c>
      <c r="C118" s="47">
        <f>D118+E118</f>
        <v>1300000</v>
      </c>
      <c r="D118" s="7"/>
      <c r="E118" s="59">
        <v>1300000</v>
      </c>
      <c r="F118" s="60"/>
    </row>
    <row r="119" spans="1:6" ht="14.25" customHeight="1">
      <c r="A119" s="77">
        <v>50100000</v>
      </c>
      <c r="B119" s="121" t="s">
        <v>22</v>
      </c>
      <c r="C119" s="48">
        <f>D119+E119</f>
        <v>1300000</v>
      </c>
      <c r="D119" s="8"/>
      <c r="E119" s="8">
        <v>1300000</v>
      </c>
      <c r="F119" s="17"/>
    </row>
    <row r="120" spans="1:6" ht="24.75" customHeight="1" thickBot="1">
      <c r="A120" s="89">
        <v>50110000</v>
      </c>
      <c r="B120" s="122" t="s">
        <v>23</v>
      </c>
      <c r="C120" s="49">
        <f>D120+E120</f>
        <v>1300000</v>
      </c>
      <c r="D120" s="8"/>
      <c r="E120" s="8">
        <v>1300000</v>
      </c>
      <c r="F120" s="17"/>
    </row>
    <row r="121" spans="1:7" ht="16.5" customHeight="1" thickBot="1">
      <c r="A121" s="90"/>
      <c r="B121" s="64" t="s">
        <v>12</v>
      </c>
      <c r="C121" s="69">
        <f>D121+E121</f>
        <v>1919692606.28</v>
      </c>
      <c r="D121" s="68">
        <f>D10+D54+D90+D98+D118</f>
        <v>1882821126.28</v>
      </c>
      <c r="E121" s="61">
        <f>E10+E54+E90+E98+E118</f>
        <v>36871480</v>
      </c>
      <c r="F121" s="62">
        <f>F10+F54+F90+F98+F118</f>
        <v>5290000</v>
      </c>
      <c r="G121" s="1"/>
    </row>
    <row r="122" spans="1:7" ht="23.25" customHeight="1">
      <c r="A122" s="123" t="s">
        <v>96</v>
      </c>
      <c r="B122" s="123"/>
      <c r="C122" s="9"/>
      <c r="D122" s="9" t="s">
        <v>114</v>
      </c>
      <c r="E122" s="9"/>
      <c r="F122" s="9"/>
      <c r="G122" s="1"/>
    </row>
  </sheetData>
  <sheetProtection/>
  <mergeCells count="7">
    <mergeCell ref="A122:B122"/>
    <mergeCell ref="C7:C8"/>
    <mergeCell ref="A6:F6"/>
    <mergeCell ref="E7:F7"/>
    <mergeCell ref="A7:A8"/>
    <mergeCell ref="B7:B8"/>
    <mergeCell ref="D7:D8"/>
  </mergeCells>
  <printOptions/>
  <pageMargins left="0.8" right="0.16" top="0.48" bottom="0.17" header="0.39" footer="0.15748031496062992"/>
  <pageSetup horizontalDpi="600" verticalDpi="600" orientation="landscape" paperSize="9" scale="69" r:id="rId1"/>
  <rowBreaks count="2" manualBreakCount="2">
    <brk id="43" max="5" man="1"/>
    <brk id="8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2018-12-19T09:31:20Z</cp:lastPrinted>
  <dcterms:created xsi:type="dcterms:W3CDTF">2002-01-16T10:20:38Z</dcterms:created>
  <dcterms:modified xsi:type="dcterms:W3CDTF">2018-12-19T09:31:28Z</dcterms:modified>
  <cp:category/>
  <cp:version/>
  <cp:contentType/>
  <cp:contentStatus/>
</cp:coreProperties>
</file>