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20.12.18.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<sst xmlns="http://schemas.openxmlformats.org/spreadsheetml/2006/main" count="43" uniqueCount="35">
  <si>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Код</t>
  </si>
  <si>
    <t>Загальний фонд</t>
  </si>
  <si>
    <t>Спеціальний фонд</t>
  </si>
  <si>
    <t>Разом</t>
  </si>
  <si>
    <t>в т.ч. бюджет розвитку</t>
  </si>
  <si>
    <t>Внутрішнє фінансування</t>
  </si>
  <si>
    <t>грн..</t>
  </si>
  <si>
    <t>Фінансування за рахунок зміни залишків коштів бюджетів</t>
  </si>
  <si>
    <t>Всього за типом кредитора</t>
  </si>
  <si>
    <t>Фінансування за активними операціями</t>
  </si>
  <si>
    <t>Всього за типом боргового зобов"язання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</si>
  <si>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</si>
  <si>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</si>
  <si>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</si>
  <si>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На початок року</t>
  </si>
  <si>
    <t>На кінець року</t>
  </si>
  <si>
    <t>Найменування згідно з класифікацією фінансування бюджету</t>
  </si>
  <si>
    <t xml:space="preserve">                  до рішення  міської ради </t>
  </si>
  <si>
    <t xml:space="preserve">                                Додаток  2</t>
  </si>
  <si>
    <t xml:space="preserve">                               ФІНАНСУВАННЯ МІСЬКОГО БЮДЖЕТУ НА 2018 РІК</t>
  </si>
  <si>
    <t>Зовнішне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</si>
  <si>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</si>
  <si>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</si>
  <si>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</si>
  <si>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Запозичення</t>
  </si>
  <si>
    <t>Довгострокові зобов"язання</t>
  </si>
  <si>
    <t>Погашення</t>
  </si>
  <si>
    <t xml:space="preserve">                 від   21 .12.2017 р. № 1880 -43  -VІІ           </t>
  </si>
  <si>
    <t xml:space="preserve">                 ( у редакції рішення міської ради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</si>
  <si>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</si>
  <si>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</si>
  <si>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</si>
  <si>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В.Кошель</t>
  </si>
  <si>
    <t>Фінансуваня за борговими операціями</t>
  </si>
  <si>
    <t xml:space="preserve">                  від     .12.2018 р. №                      -   -VII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</si>
</sst>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#,##0.0000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16.625" style="0" customWidth="1"/>
    <col min="2" max="2" width="36.125" style="0" customWidth="1"/>
    <col min="3" max="3" width="18.00390625" style="0" customWidth="1"/>
    <col min="4" max="4" width="18.125" style="0" customWidth="1"/>
    <col min="5" max="5" width="19.125" style="0" customWidth="1"/>
    <col min="6" max="6" width="15.00390625" style="0" customWidth="1"/>
    <col min="7" max="7" width="9.25390625" style="0" customWidth="1"/>
    <col min="9" max="9" width="8.625" style="0" customWidth="1"/>
    <col min="10" max="11" width="10.375" style="0" bestFit="1" customWidth="1"/>
    <col min="12" max="12" width="10.375" style="0" customWidth="1"/>
    <col min="14" max="14" width="12.625" style="0" customWidth="1"/>
    <col min="15" max="15" width="11.00390625" style="0" customWidth="1"/>
    <col min="16" max="16" width="6.25390625" style="0" customWidth="1"/>
  </cols>
  <sheetData>
    <row r="2" spans="5:13" ht="12.75">
      <c r="E2" s="1" t="s">
        <v>18</v>
      </c>
      <c r="F2" s="1"/>
      <c r="G2" s="1"/>
      <c r="H2" s="1"/>
      <c r="I2" s="1"/>
      <c r="J2" s="1"/>
      <c r="K2" s="1"/>
      <c r="L2" s="1"/>
      <c r="M2" s="1"/>
    </row>
    <row r="3" spans="5:13" ht="12.75">
      <c r="E3" s="4" t="s">
        <v>17</v>
      </c>
      <c r="F3" s="4"/>
      <c r="G3" s="1"/>
      <c r="H3" s="1"/>
      <c r="I3" s="1"/>
      <c r="J3" s="1"/>
      <c r="K3" s="1"/>
      <c r="L3" s="1"/>
      <c r="M3" s="1"/>
    </row>
    <row r="4" spans="5:14" ht="12.75">
      <c r="E4" s="4" t="s">
        <v>27</v>
      </c>
      <c r="F4" s="4"/>
      <c r="J4" s="4"/>
      <c r="K4" s="4"/>
      <c r="L4" s="4"/>
      <c r="M4" s="4"/>
      <c r="N4" s="4"/>
    </row>
    <row r="5" spans="5:14" ht="12.75">
      <c r="E5" s="44" t="s">
        <v>28</v>
      </c>
      <c r="F5" s="45"/>
      <c r="G5" s="45"/>
      <c r="J5" s="4"/>
      <c r="K5" s="4"/>
      <c r="L5" s="4"/>
      <c r="M5" s="4"/>
      <c r="N5" s="4"/>
    </row>
    <row r="6" spans="5:14" ht="12.75">
      <c r="E6" s="35" t="s">
        <v>34</v>
      </c>
      <c r="F6" s="36"/>
      <c r="G6" s="36"/>
      <c r="J6" s="4"/>
      <c r="K6" s="4"/>
      <c r="L6" s="4"/>
      <c r="M6" s="4"/>
      <c r="N6" s="4"/>
    </row>
    <row r="7" spans="5:14" ht="12.75">
      <c r="E7" s="44"/>
      <c r="F7" s="45"/>
      <c r="G7" s="45"/>
      <c r="J7" s="4"/>
      <c r="K7" s="4"/>
      <c r="L7" s="4"/>
      <c r="M7" s="4"/>
      <c r="N7" s="4"/>
    </row>
    <row r="8" spans="5:13" ht="12.75">
      <c r="E8" s="4"/>
      <c r="F8" s="4"/>
      <c r="J8" s="1"/>
      <c r="K8" s="1"/>
      <c r="L8" s="1"/>
      <c r="M8" s="1"/>
    </row>
    <row r="9" spans="11:13" ht="12.75">
      <c r="K9" s="1"/>
      <c r="L9" s="1"/>
      <c r="M9" s="1"/>
    </row>
    <row r="10" spans="2:13" ht="15.75">
      <c r="B10" s="3" t="s">
        <v>19</v>
      </c>
      <c r="C10" s="2"/>
      <c r="D10" s="3"/>
      <c r="E10" s="3"/>
      <c r="F10" s="3"/>
      <c r="G10" s="3"/>
      <c r="H10" s="3"/>
      <c r="I10" s="3"/>
      <c r="J10" s="2"/>
      <c r="K10" s="2"/>
      <c r="L10" s="2"/>
      <c r="M10" s="2"/>
    </row>
    <row r="12" ht="12.75">
      <c r="F12" t="s">
        <v>6</v>
      </c>
    </row>
    <row r="13" spans="1:6" ht="32.25" customHeight="1">
      <c r="A13" s="12" t="s">
        <v>0</v>
      </c>
      <c r="B13" s="46" t="s">
        <v>16</v>
      </c>
      <c r="C13" s="17" t="s">
        <v>1</v>
      </c>
      <c r="D13" s="48" t="s">
        <v>2</v>
      </c>
      <c r="E13" s="49"/>
      <c r="F13" s="12" t="s">
        <v>3</v>
      </c>
    </row>
    <row r="14" spans="1:16" ht="36" customHeight="1">
      <c r="A14" s="13"/>
      <c r="B14" s="47"/>
      <c r="C14" s="18"/>
      <c r="D14" s="15" t="s">
        <v>3</v>
      </c>
      <c r="E14" s="16" t="s">
        <v>4</v>
      </c>
      <c r="F14" s="14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18" customHeight="1">
      <c r="A15" s="20">
        <v>200000</v>
      </c>
      <c r="B15" s="20" t="s">
        <v>5</v>
      </c>
      <c r="C15" s="27">
        <f>C19+C22</f>
        <v>-193026345</v>
      </c>
      <c r="D15" s="27">
        <f>D19+D22</f>
        <v>268237307</v>
      </c>
      <c r="E15" s="27">
        <f>E19+E22</f>
        <v>265092383</v>
      </c>
      <c r="F15" s="32">
        <f>C15+D15</f>
        <v>75210962</v>
      </c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66" customHeight="1">
      <c r="A16" s="20">
        <v>206000</v>
      </c>
      <c r="B16" s="21" t="s">
        <v>29</v>
      </c>
      <c r="C16" s="27"/>
      <c r="D16" s="27"/>
      <c r="E16" s="27"/>
      <c r="F16" s="32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34.5" customHeight="1">
      <c r="A17" s="33">
        <v>206110</v>
      </c>
      <c r="B17" s="34" t="s">
        <v>30</v>
      </c>
      <c r="C17" s="31">
        <v>70000000</v>
      </c>
      <c r="D17" s="27"/>
      <c r="E17" s="27"/>
      <c r="F17" s="32">
        <f>C17+D17</f>
        <v>70000000</v>
      </c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33" customHeight="1">
      <c r="A18" s="33">
        <v>206210</v>
      </c>
      <c r="B18" s="34" t="s">
        <v>31</v>
      </c>
      <c r="C18" s="31">
        <v>-70000000</v>
      </c>
      <c r="D18" s="27"/>
      <c r="E18" s="27"/>
      <c r="F18" s="32">
        <f>C18+D18</f>
        <v>-70000000</v>
      </c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48" customHeight="1">
      <c r="A19" s="20">
        <v>208000</v>
      </c>
      <c r="B19" s="21" t="s">
        <v>7</v>
      </c>
      <c r="C19" s="37">
        <f>9881823+51223100+415173+5585000+750000+1051895+604116+2973000+1931</f>
        <v>72486038</v>
      </c>
      <c r="D19" s="37">
        <f>469939+1382000+1209233+83752</f>
        <v>3144924</v>
      </c>
      <c r="E19" s="37"/>
      <c r="F19" s="32">
        <f>C19+D19</f>
        <v>75630962</v>
      </c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24" customHeight="1">
      <c r="A20" s="33">
        <v>208100</v>
      </c>
      <c r="B20" s="34" t="s">
        <v>14</v>
      </c>
      <c r="C20" s="31">
        <v>73484125</v>
      </c>
      <c r="D20" s="31">
        <v>3284343</v>
      </c>
      <c r="E20" s="31">
        <v>132926</v>
      </c>
      <c r="F20" s="32">
        <f>C20+D20</f>
        <v>76768468</v>
      </c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21" customHeight="1">
      <c r="A21" s="33">
        <v>208200</v>
      </c>
      <c r="B21" s="34" t="s">
        <v>15</v>
      </c>
      <c r="C21" s="31">
        <f>C20-C19</f>
        <v>998087</v>
      </c>
      <c r="D21" s="31">
        <f>D20-D19</f>
        <v>139419</v>
      </c>
      <c r="E21" s="31">
        <f>E20-E19</f>
        <v>132926</v>
      </c>
      <c r="F21" s="27">
        <f>F20-F19</f>
        <v>1137506</v>
      </c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ht="60.75" customHeight="1">
      <c r="A22" s="22">
        <v>208400</v>
      </c>
      <c r="B22" s="23" t="s">
        <v>12</v>
      </c>
      <c r="C22" s="37">
        <f>-90000000-2094400-51223100-5585000-750000+354394-2910560-17835300-119138-120000-456136-19520300-1999200-2274210-5301192-43460000-185000+117000-4019683+1300274+250000+120000-3655905-165355-61000-3424481-1931+605000+244002-9546-10000000-237069-66600-59168-376775-2592004</f>
        <v>-265512383</v>
      </c>
      <c r="D22" s="37">
        <f>90000000+2094400+51223100+5585000+750000-354394+2910560+17835300+119138+120000+456136+19520300+1999200+2274210+5301192+43460000+185000-117000+4019683-1300274-250000-120000+3655905+165355+61000+1931+3424481-605000-244002+9546+10000000-182931+66600+59168+376775+2592004</f>
        <v>265092383</v>
      </c>
      <c r="E22" s="37">
        <f>90000000+2094400+51223100+5585000+750000-354394+2910560+17835300+119138+120000+456136+19520300+1999200+2274210+5301192+43460000+185000-117000+4019683-1300274-250000-120000+3655905+165355+61000+1931+3424481-605000-244002+9546+10000000-182931+66600+59168+376775+2592004</f>
        <v>265092383</v>
      </c>
      <c r="F22" s="32">
        <f aca="true" t="shared" si="0" ref="F22:F32">C22+D22</f>
        <v>-420000</v>
      </c>
      <c r="G22" s="7"/>
      <c r="H22" s="7"/>
      <c r="I22" s="7"/>
      <c r="J22" s="7"/>
      <c r="K22" s="7"/>
      <c r="L22" s="7"/>
      <c r="M22" s="7"/>
      <c r="N22" s="7"/>
      <c r="O22" s="7"/>
      <c r="P22" s="6"/>
    </row>
    <row r="23" spans="1:16" ht="23.25" customHeight="1">
      <c r="A23" s="15">
        <v>300000</v>
      </c>
      <c r="B23" s="29" t="s">
        <v>20</v>
      </c>
      <c r="C23" s="39"/>
      <c r="D23" s="39">
        <v>11250000</v>
      </c>
      <c r="E23" s="39">
        <v>11250000</v>
      </c>
      <c r="F23" s="32">
        <f t="shared" si="0"/>
        <v>11250000</v>
      </c>
      <c r="G23" s="7"/>
      <c r="H23" s="7"/>
      <c r="I23" s="7"/>
      <c r="J23" s="7"/>
      <c r="K23" s="7"/>
      <c r="L23" s="7"/>
      <c r="M23" s="7"/>
      <c r="N23" s="7"/>
      <c r="O23" s="7"/>
      <c r="P23" s="6"/>
    </row>
    <row r="24" spans="1:16" ht="30.75" customHeight="1">
      <c r="A24" s="15">
        <v>301000</v>
      </c>
      <c r="B24" s="29" t="s">
        <v>21</v>
      </c>
      <c r="C24" s="37"/>
      <c r="D24" s="37">
        <v>11250000</v>
      </c>
      <c r="E24" s="37">
        <v>11250000</v>
      </c>
      <c r="F24" s="32">
        <f t="shared" si="0"/>
        <v>11250000</v>
      </c>
      <c r="G24" s="7"/>
      <c r="H24" s="7"/>
      <c r="I24" s="7"/>
      <c r="J24" s="7"/>
      <c r="K24" s="7"/>
      <c r="L24" s="7"/>
      <c r="M24" s="7"/>
      <c r="N24" s="7"/>
      <c r="O24" s="7"/>
      <c r="P24" s="6"/>
    </row>
    <row r="25" spans="1:16" ht="23.25" customHeight="1">
      <c r="A25" s="22">
        <v>301100</v>
      </c>
      <c r="B25" s="23" t="s">
        <v>22</v>
      </c>
      <c r="C25" s="37"/>
      <c r="D25" s="37">
        <v>12000000</v>
      </c>
      <c r="E25" s="37">
        <v>12000000</v>
      </c>
      <c r="F25" s="32">
        <f t="shared" si="0"/>
        <v>12000000</v>
      </c>
      <c r="G25" s="7"/>
      <c r="H25" s="7"/>
      <c r="I25" s="7"/>
      <c r="J25" s="7"/>
      <c r="K25" s="7"/>
      <c r="L25" s="7"/>
      <c r="M25" s="7"/>
      <c r="N25" s="7"/>
      <c r="O25" s="7"/>
      <c r="P25" s="6"/>
    </row>
    <row r="26" spans="1:16" ht="24.75" customHeight="1">
      <c r="A26" s="22">
        <v>301200</v>
      </c>
      <c r="B26" s="23" t="s">
        <v>23</v>
      </c>
      <c r="C26" s="37"/>
      <c r="D26" s="37">
        <v>-750000</v>
      </c>
      <c r="E26" s="37">
        <v>-750000</v>
      </c>
      <c r="F26" s="32">
        <f t="shared" si="0"/>
        <v>-750000</v>
      </c>
      <c r="G26" s="7"/>
      <c r="H26" s="7"/>
      <c r="I26" s="7"/>
      <c r="J26" s="7"/>
      <c r="K26" s="7"/>
      <c r="L26" s="7"/>
      <c r="M26" s="7"/>
      <c r="N26" s="7"/>
      <c r="O26" s="7"/>
      <c r="P26" s="6"/>
    </row>
    <row r="27" spans="1:16" s="43" customFormat="1" ht="19.5" customHeight="1">
      <c r="A27" s="40"/>
      <c r="B27" s="39" t="s">
        <v>8</v>
      </c>
      <c r="C27" s="38">
        <f>SUM(C15,C23)</f>
        <v>-193026345</v>
      </c>
      <c r="D27" s="38">
        <f>SUM(D15,D23)</f>
        <v>279487307</v>
      </c>
      <c r="E27" s="38">
        <f>SUM(E15,E23)</f>
        <v>276342383</v>
      </c>
      <c r="F27" s="38">
        <f>SUM(F15,F23)</f>
        <v>86460962</v>
      </c>
      <c r="G27" s="41"/>
      <c r="H27" s="41"/>
      <c r="I27" s="41"/>
      <c r="J27" s="41"/>
      <c r="K27" s="41"/>
      <c r="L27" s="41"/>
      <c r="M27" s="41"/>
      <c r="N27" s="42"/>
      <c r="O27" s="42"/>
      <c r="P27" s="9"/>
    </row>
    <row r="28" spans="1:16" ht="30" customHeight="1">
      <c r="A28" s="15">
        <v>400000</v>
      </c>
      <c r="B28" s="26" t="s">
        <v>33</v>
      </c>
      <c r="C28" s="38"/>
      <c r="D28" s="38">
        <v>11250000</v>
      </c>
      <c r="E28" s="38">
        <v>11250000</v>
      </c>
      <c r="F28" s="32">
        <v>11250000</v>
      </c>
      <c r="G28" s="8"/>
      <c r="H28" s="8"/>
      <c r="I28" s="8"/>
      <c r="J28" s="8"/>
      <c r="K28" s="8"/>
      <c r="L28" s="8"/>
      <c r="M28" s="8"/>
      <c r="N28" s="11"/>
      <c r="O28" s="11"/>
      <c r="P28" s="6"/>
    </row>
    <row r="29" spans="1:16" ht="19.5" customHeight="1">
      <c r="A29" s="15">
        <v>401000</v>
      </c>
      <c r="B29" s="29" t="s">
        <v>24</v>
      </c>
      <c r="C29" s="37"/>
      <c r="D29" s="39">
        <v>12000000</v>
      </c>
      <c r="E29" s="39">
        <v>12000000</v>
      </c>
      <c r="F29" s="32">
        <f t="shared" si="0"/>
        <v>12000000</v>
      </c>
      <c r="G29" s="7"/>
      <c r="H29" s="7"/>
      <c r="I29" s="7"/>
      <c r="J29" s="7"/>
      <c r="K29" s="7"/>
      <c r="L29" s="7"/>
      <c r="M29" s="7"/>
      <c r="N29" s="7"/>
      <c r="O29" s="7"/>
      <c r="P29" s="6"/>
    </row>
    <row r="30" spans="1:16" ht="18.75" customHeight="1">
      <c r="A30" s="22">
        <v>401201</v>
      </c>
      <c r="B30" s="23" t="s">
        <v>25</v>
      </c>
      <c r="C30" s="37"/>
      <c r="D30" s="37">
        <v>12000000</v>
      </c>
      <c r="E30" s="37">
        <v>12000000</v>
      </c>
      <c r="F30" s="32">
        <f t="shared" si="0"/>
        <v>12000000</v>
      </c>
      <c r="G30" s="7"/>
      <c r="H30" s="7"/>
      <c r="I30" s="7"/>
      <c r="J30" s="7"/>
      <c r="K30" s="7"/>
      <c r="L30" s="7"/>
      <c r="M30" s="7"/>
      <c r="N30" s="7"/>
      <c r="O30" s="7"/>
      <c r="P30" s="6"/>
    </row>
    <row r="31" spans="1:16" ht="23.25" customHeight="1">
      <c r="A31" s="15">
        <v>402000</v>
      </c>
      <c r="B31" s="29" t="s">
        <v>26</v>
      </c>
      <c r="C31" s="37"/>
      <c r="D31" s="39">
        <v>-750000</v>
      </c>
      <c r="E31" s="39">
        <v>-750000</v>
      </c>
      <c r="F31" s="32">
        <f t="shared" si="0"/>
        <v>-750000</v>
      </c>
      <c r="G31" s="7"/>
      <c r="H31" s="7"/>
      <c r="I31" s="7"/>
      <c r="J31" s="7"/>
      <c r="K31" s="7"/>
      <c r="L31" s="7"/>
      <c r="M31" s="7"/>
      <c r="N31" s="7"/>
      <c r="O31" s="7"/>
      <c r="P31" s="6"/>
    </row>
    <row r="32" spans="1:16" ht="28.5" customHeight="1">
      <c r="A32" s="22">
        <v>402201</v>
      </c>
      <c r="B32" s="23" t="s">
        <v>25</v>
      </c>
      <c r="C32" s="37"/>
      <c r="D32" s="37">
        <v>-750000</v>
      </c>
      <c r="E32" s="37">
        <v>-750000</v>
      </c>
      <c r="F32" s="32">
        <f t="shared" si="0"/>
        <v>-750000</v>
      </c>
      <c r="G32" s="7"/>
      <c r="H32" s="7"/>
      <c r="I32" s="7"/>
      <c r="J32" s="7"/>
      <c r="K32" s="7"/>
      <c r="L32" s="7"/>
      <c r="M32" s="7"/>
      <c r="N32" s="7"/>
      <c r="O32" s="7"/>
      <c r="P32" s="6"/>
    </row>
    <row r="33" spans="1:16" ht="31.5" customHeight="1">
      <c r="A33" s="25">
        <v>600000</v>
      </c>
      <c r="B33" s="26" t="s">
        <v>9</v>
      </c>
      <c r="C33" s="37">
        <f>C37+C40</f>
        <v>-193026345</v>
      </c>
      <c r="D33" s="37">
        <f>D37+D40</f>
        <v>268237307</v>
      </c>
      <c r="E33" s="37">
        <f>E37+E40</f>
        <v>265092383</v>
      </c>
      <c r="F33" s="32">
        <f>C33+D33</f>
        <v>75210962</v>
      </c>
      <c r="G33" s="8"/>
      <c r="H33" s="8"/>
      <c r="I33" s="8"/>
      <c r="J33" s="8"/>
      <c r="K33" s="8"/>
      <c r="L33" s="8"/>
      <c r="M33" s="11"/>
      <c r="N33" s="11"/>
      <c r="O33" s="11"/>
      <c r="P33" s="6"/>
    </row>
    <row r="34" spans="1:16" ht="73.5" customHeight="1">
      <c r="A34" s="25">
        <v>601000</v>
      </c>
      <c r="B34" s="21" t="s">
        <v>29</v>
      </c>
      <c r="C34" s="37"/>
      <c r="D34" s="37"/>
      <c r="E34" s="37"/>
      <c r="F34" s="32"/>
      <c r="G34" s="8"/>
      <c r="H34" s="8"/>
      <c r="I34" s="8"/>
      <c r="J34" s="8"/>
      <c r="K34" s="8"/>
      <c r="L34" s="8"/>
      <c r="M34" s="11"/>
      <c r="N34" s="11"/>
      <c r="O34" s="11"/>
      <c r="P34" s="6"/>
    </row>
    <row r="35" spans="1:16" ht="31.5" customHeight="1">
      <c r="A35" s="28">
        <v>601110</v>
      </c>
      <c r="B35" s="34" t="s">
        <v>30</v>
      </c>
      <c r="C35" s="37">
        <v>70000000</v>
      </c>
      <c r="D35" s="37"/>
      <c r="E35" s="37"/>
      <c r="F35" s="32">
        <f>C35+D35</f>
        <v>70000000</v>
      </c>
      <c r="G35" s="8"/>
      <c r="H35" s="8"/>
      <c r="I35" s="8"/>
      <c r="J35" s="8"/>
      <c r="K35" s="8"/>
      <c r="L35" s="8"/>
      <c r="M35" s="11"/>
      <c r="N35" s="11"/>
      <c r="O35" s="11"/>
      <c r="P35" s="6"/>
    </row>
    <row r="36" spans="1:16" ht="31.5" customHeight="1">
      <c r="A36" s="28">
        <v>601210</v>
      </c>
      <c r="B36" s="34" t="s">
        <v>31</v>
      </c>
      <c r="C36" s="37">
        <v>-70000000</v>
      </c>
      <c r="D36" s="37"/>
      <c r="E36" s="37"/>
      <c r="F36" s="32">
        <f>C36+D36</f>
        <v>-70000000</v>
      </c>
      <c r="G36" s="8"/>
      <c r="H36" s="8"/>
      <c r="I36" s="8"/>
      <c r="J36" s="8"/>
      <c r="K36" s="8"/>
      <c r="L36" s="8"/>
      <c r="M36" s="11"/>
      <c r="N36" s="11"/>
      <c r="O36" s="11"/>
      <c r="P36" s="6"/>
    </row>
    <row r="37" spans="1:16" ht="31.5" customHeight="1">
      <c r="A37" s="30">
        <v>602000</v>
      </c>
      <c r="B37" s="29" t="s">
        <v>11</v>
      </c>
      <c r="C37" s="31">
        <f>9881823+51223100+415173+5585000+750000+1051895+604116+2973000+1931</f>
        <v>72486038</v>
      </c>
      <c r="D37" s="31">
        <f>469939+1382000+1209233+83752</f>
        <v>3144924</v>
      </c>
      <c r="E37" s="31"/>
      <c r="F37" s="32">
        <f>C37+D37</f>
        <v>75630962</v>
      </c>
      <c r="G37" s="8"/>
      <c r="H37" s="8"/>
      <c r="I37" s="8"/>
      <c r="J37" s="8"/>
      <c r="K37" s="8"/>
      <c r="L37" s="8"/>
      <c r="M37" s="11"/>
      <c r="N37" s="11"/>
      <c r="O37" s="11"/>
      <c r="P37" s="6"/>
    </row>
    <row r="38" spans="1:16" ht="21.75" customHeight="1">
      <c r="A38" s="33">
        <v>602100</v>
      </c>
      <c r="B38" s="34" t="s">
        <v>14</v>
      </c>
      <c r="C38" s="37">
        <v>73484125</v>
      </c>
      <c r="D38" s="31">
        <v>3284343</v>
      </c>
      <c r="E38" s="31">
        <v>132926</v>
      </c>
      <c r="F38" s="32">
        <f>C38+D38</f>
        <v>76768468</v>
      </c>
      <c r="G38" s="8"/>
      <c r="H38" s="8"/>
      <c r="I38" s="8"/>
      <c r="J38" s="8"/>
      <c r="K38" s="8"/>
      <c r="L38" s="8"/>
      <c r="M38" s="11"/>
      <c r="N38" s="11"/>
      <c r="O38" s="11"/>
      <c r="P38" s="6"/>
    </row>
    <row r="39" spans="1:16" ht="21.75" customHeight="1">
      <c r="A39" s="33">
        <v>602200</v>
      </c>
      <c r="B39" s="34" t="s">
        <v>15</v>
      </c>
      <c r="C39" s="37">
        <f>C38-C37</f>
        <v>998087</v>
      </c>
      <c r="D39" s="37">
        <f>D38-D37</f>
        <v>139419</v>
      </c>
      <c r="E39" s="37">
        <f>E38-E37</f>
        <v>132926</v>
      </c>
      <c r="F39" s="27">
        <f>F38-F37</f>
        <v>1137506</v>
      </c>
      <c r="G39" s="8"/>
      <c r="H39" s="8"/>
      <c r="I39" s="8"/>
      <c r="J39" s="8"/>
      <c r="K39" s="8"/>
      <c r="L39" s="8"/>
      <c r="M39" s="11"/>
      <c r="N39" s="11"/>
      <c r="O39" s="11"/>
      <c r="P39" s="6"/>
    </row>
    <row r="40" spans="1:16" ht="63.75" customHeight="1">
      <c r="A40" s="28">
        <v>602400</v>
      </c>
      <c r="B40" s="23" t="s">
        <v>12</v>
      </c>
      <c r="C40" s="37">
        <f>-90000000-2094400-51223100-5585000-750000+354394-2910560-17835300-119138-120000-456136-19520300-1999200-2274210-5301192-43460000-185000+117000-4019683+1300274+250000+120000-3655905-165355-61000-3424481-1931+605000+244002-9546-10000000-237069-66600-59168-376775-2592004</f>
        <v>-265512383</v>
      </c>
      <c r="D40" s="37">
        <f>90000000+2094400+51223100+5585000+750000-354394+2910560+17835300+119138+120000+456136+19520300+1999200+2274210+5301192+43460000+185000-117000+4019683-1300274-250000-120000+3655905+165355+61000+1931+3424481-605000-244002+9546+10000000-182931+66600+59168+376775+2592004</f>
        <v>265092383</v>
      </c>
      <c r="E40" s="37">
        <f>90000000+2094400+51223100+5585000+750000-354394+2910560+17835300+119138+120000+456136+19520300+1999200+2274210+5301192+43460000+185000-117000+4019683-1300274-250000-120000+3655905+165355+61000+1931+3424481-605000-244002+9546+10000000-182931+66600+59168+376775+2592004</f>
        <v>265092383</v>
      </c>
      <c r="F40" s="32">
        <f>C40+D40</f>
        <v>-420000</v>
      </c>
      <c r="G40" s="8"/>
      <c r="H40" s="8"/>
      <c r="I40" s="8"/>
      <c r="J40" s="8"/>
      <c r="K40" s="8"/>
      <c r="L40" s="8"/>
      <c r="M40" s="11"/>
      <c r="N40" s="11"/>
      <c r="O40" s="11"/>
      <c r="P40" s="6"/>
    </row>
    <row r="41" spans="1:16" ht="41.25" customHeight="1">
      <c r="A41" s="24"/>
      <c r="B41" s="26" t="s">
        <v>10</v>
      </c>
      <c r="C41" s="32">
        <f>SUM(C28,C33)</f>
        <v>-193026345</v>
      </c>
      <c r="D41" s="32">
        <f>SUM(D28,D33)</f>
        <v>279487307</v>
      </c>
      <c r="E41" s="32">
        <f>SUM(E28,E33)</f>
        <v>276342383</v>
      </c>
      <c r="F41" s="32">
        <f>SUM(F28,F33)</f>
        <v>86460962</v>
      </c>
      <c r="G41" s="8"/>
      <c r="H41" s="8"/>
      <c r="I41" s="8"/>
      <c r="J41" s="8"/>
      <c r="K41" s="8"/>
      <c r="L41" s="8"/>
      <c r="M41" s="11"/>
      <c r="N41" s="11"/>
      <c r="O41" s="11"/>
      <c r="P41" s="6"/>
    </row>
    <row r="42" spans="1:16" ht="19.5" customHeight="1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11"/>
      <c r="N42" s="11"/>
      <c r="O42" s="11"/>
      <c r="P42" s="6"/>
    </row>
    <row r="43" spans="1:16" ht="19.5" customHeight="1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1"/>
      <c r="N43" s="11"/>
      <c r="O43" s="11"/>
      <c r="P43" s="6"/>
    </row>
    <row r="44" spans="1:16" ht="19.5" customHeight="1">
      <c r="A44" s="19" t="s">
        <v>13</v>
      </c>
      <c r="B44" s="19"/>
      <c r="C44" s="19"/>
      <c r="D44" s="19" t="s">
        <v>32</v>
      </c>
      <c r="E44" s="19"/>
      <c r="L44" s="8"/>
      <c r="M44" s="11"/>
      <c r="N44" s="11"/>
      <c r="O44" s="11"/>
      <c r="P44" s="6"/>
    </row>
    <row r="45" spans="1:16" ht="19.5" customHeight="1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1"/>
      <c r="N45" s="11"/>
      <c r="O45" s="11"/>
      <c r="P45" s="6"/>
    </row>
    <row r="46" spans="1:16" ht="19.5" customHeight="1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11"/>
      <c r="N46" s="11"/>
      <c r="O46" s="11"/>
      <c r="P46" s="6"/>
    </row>
    <row r="47" spans="1:16" ht="19.5" customHeight="1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1"/>
      <c r="N47" s="11"/>
      <c r="O47" s="11"/>
      <c r="P47" s="6"/>
    </row>
    <row r="48" spans="1:16" ht="19.5" customHeight="1">
      <c r="A48" s="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</sheetData>
  <sheetProtection/>
  <mergeCells count="4">
    <mergeCell ref="E5:G5"/>
    <mergeCell ref="E7:G7"/>
    <mergeCell ref="B13:B14"/>
    <mergeCell ref="D13:E13"/>
  </mergeCells>
  <printOptions/>
  <pageMargins left="0.9" right="0.52" top="0.57" bottom="0.4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1</cp:lastModifiedBy>
  <cp:lastPrinted>2018-12-18T13:43:14Z</cp:lastPrinted>
  <dcterms:created xsi:type="dcterms:W3CDTF">2002-11-06T06:15:18Z</dcterms:created>
  <dcterms:modified xsi:type="dcterms:W3CDTF">2018-12-19T09:44:01Z</dcterms:modified>
  <cp:category/>
  <cp:version/>
  <cp:contentType/>
  <cp:contentStatus/>
</cp:coreProperties>
</file>