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110" windowHeight="6345" activeTab="0"/>
  </bookViews>
  <sheets>
    <sheet name="Лист1" sheetId="1" r:id="rId1"/>
    <sheet name="Лист3" sheetId="2" r:id="rId2"/>
    <sheet name="Лист2" sheetId="3" r:id="rId3"/>
  </sheets>
  <definedNames>
    <definedName name="_xlnm.Print_Area" localSheetId="0">'Лист1'!$A$1:$F$116</definedName>
  </definedNames>
  <calcPr fullCalcOnLoad="1"/>
</workbook>
</file>

<file path=xl/sharedStrings.xml><?xml version="1.0" encoding="utf-8"?>
<sst xmlns="http://schemas.openxmlformats.org/spreadsheetml/2006/main" count="118" uniqueCount="113">
  <si>
    <t>Код</t>
  </si>
  <si>
    <t>Спеціальний фонд</t>
  </si>
  <si>
    <t>Разом</t>
  </si>
  <si>
    <t xml:space="preserve">Податкові надходження </t>
  </si>
  <si>
    <t xml:space="preserve">Неподаткові надходження </t>
  </si>
  <si>
    <t>Найменування доходів</t>
  </si>
  <si>
    <t>Загальний      фонд</t>
  </si>
  <si>
    <t>Офіційні трансферти</t>
  </si>
  <si>
    <t>Доходи від операцій з капіталом</t>
  </si>
  <si>
    <t>Цільові фонди</t>
  </si>
  <si>
    <t xml:space="preserve">  Адміністративні штрафи та інші санкції</t>
  </si>
  <si>
    <t xml:space="preserve">  Субвенції </t>
  </si>
  <si>
    <t xml:space="preserve"> Власні надходження бюджетних установ</t>
  </si>
  <si>
    <t>Всього доходів</t>
  </si>
  <si>
    <t xml:space="preserve"> Податки на доходи, податки на прибуток, податки на збільшення ринкової вартості</t>
  </si>
  <si>
    <t xml:space="preserve">  Доходи від власності та підприємницької діяльності</t>
  </si>
  <si>
    <t xml:space="preserve"> Інші надходження</t>
  </si>
  <si>
    <t xml:space="preserve"> Штрафні санкції за порушення законодавства про патентування, за порушення норм регулювання обігу готівки та про застосування реєстратотів розрахункових операцій у сфері торгівлі, громадського харчування та послуг</t>
  </si>
  <si>
    <t xml:space="preserve"> 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</si>
  <si>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 Інші неподаткові надходження</t>
  </si>
  <si>
    <t xml:space="preserve"> Державне мито, пов'язане з видачею та оформленням закордонних паспортів (посвідок) та паспортів громадян України</t>
  </si>
  <si>
    <t xml:space="preserve"> Плата за оренду майна бюджетних установ</t>
  </si>
  <si>
    <t xml:space="preserve"> Надходження від продажу основного капіталу</t>
  </si>
  <si>
    <t xml:space="preserve">  Від органів державного управління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</si>
  <si>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</si>
  <si>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 Інші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</si>
  <si>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</si>
  <si>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Єдиний податок з юридичних осіб</t>
  </si>
  <si>
    <t xml:space="preserve"> Єдиний податок з фізичних осіб</t>
  </si>
  <si>
    <t xml:space="preserve"> Адміністративні збори та платежі, доходи від некомерційної господарської діяльності</t>
  </si>
  <si>
    <t xml:space="preserve"> Надходження від плати за послуги, що надаються бюджетними установами згідно із законодавством</t>
  </si>
  <si>
    <t xml:space="preserve"> Плата за послуги, що надаються бюджетними установами згідно з їх основною діяльністю</t>
  </si>
  <si>
    <t xml:space="preserve"> Надходження бюджетних установ від додаткової (господарської) діяльності</t>
  </si>
  <si>
    <t>Кошти від продажу землі і нематеріальних активів</t>
  </si>
  <si>
    <t xml:space="preserve">Кошти від продажу землі </t>
  </si>
  <si>
    <t>Субвенція з державного бюджету місцевим бюджетам на надання пільг та житлових субсидій  населенню на оплату електроенергії, природного газу, послуг тепло-,водопостачання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</si>
  <si>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Кошти від реалізації скарбів, майна, одержаного державою або териториальною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</si>
  <si>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 Земельний податок з юридичних осіб</t>
  </si>
  <si>
    <t xml:space="preserve"> Орендна плата з юридичних осіб</t>
  </si>
  <si>
    <t xml:space="preserve"> Земельний податок з фізичних осіб</t>
  </si>
  <si>
    <t xml:space="preserve"> Орендна плата з фізичних осіб</t>
  </si>
  <si>
    <t xml:space="preserve"> Єдиний податок</t>
  </si>
  <si>
    <t xml:space="preserve"> Екологічний податок</t>
  </si>
  <si>
    <t xml:space="preserve"> Надходження від викидів забруднюючих речовин в атмосферне повітря стаціонарними джерелами забруднення</t>
  </si>
  <si>
    <t xml:space="preserve"> 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</si>
  <si>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 xml:space="preserve"> Надходження від орендної плати за користування цілісним майновим комплексом та іншим державним   майном</t>
  </si>
  <si>
    <t xml:space="preserve"> Державне мито</t>
  </si>
  <si>
    <t xml:space="preserve"> Податок на доходи фізичних осіб, що сплачується податковими агентами, із доходів платника податку у вигляді  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</si>
  <si>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</si>
  <si>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</si>
  <si>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</si>
  <si>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</si>
  <si>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Продовження додатка 1</t>
  </si>
  <si>
    <t>Додаток  1</t>
  </si>
  <si>
    <t>в т.ч. бюджет розвитку</t>
  </si>
  <si>
    <t>Податок на прибуток підприємств та фінансових установ комунальної власності</t>
  </si>
  <si>
    <t>Податок на прибуток підприємств</t>
  </si>
  <si>
    <t xml:space="preserve"> Інші надходження до фондів охорони навколишнього природного середовища</t>
  </si>
  <si>
    <t xml:space="preserve"> 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</si>
  <si>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 Концесійні платежі</t>
  </si>
  <si>
    <t xml:space="preserve"> Концесійні платежі щодо об'єктів комунальної власності (крім тих,які мають цільове спрямування згідно із законом)</t>
  </si>
  <si>
    <t xml:space="preserve"> Податок та збір на доходи фізичних осіб</t>
  </si>
  <si>
    <t>3=4+5</t>
  </si>
  <si>
    <t>до  рішення Білоцерківської міської  ради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</si>
  <si>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</si>
  <si>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 підтриманням їх чинності та передаванням прав їхнім власникам</t>
  </si>
  <si>
    <t xml:space="preserve">  Грошові стягнення за шкоду, заподіяну порушенням законодавства про охорону навколишнього природного середовища   внаслідок господарської та іншої діяльності</t>
  </si>
  <si>
    <t xml:space="preserve"> Плата за надання адміністративних послуг</t>
  </si>
  <si>
    <t xml:space="preserve"> Рентна плата за спеціальне використання лісових ресурсів</t>
  </si>
  <si>
    <t xml:space="preserve"> 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</si>
  <si>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</si>
  <si>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</si>
  <si>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</si>
  <si>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</si>
  <si>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</si>
  <si>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Субвенція з державного бюджету місцевим бюджетам на виплату допомоги сім`ям з дітьми,   малозабезпеченим сім`ям, інвалідам з дитинства, дітям-інвалідам,  тимчасової державної допомоги дітям та допомоги по догляду за інвалідами І чи ІІ групи внаслідок психичного розладу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</si>
  <si>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</si>
  <si>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</si>
  <si>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</si>
  <si>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</si>
  <si>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</si>
  <si>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Внутрішні податки на товари  і послуги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</si>
  <si>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</si>
  <si>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</si>
  <si>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</si>
  <si>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</si>
  <si>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споачений фізичними особами</t>
  </si>
  <si>
    <t>Надходження від скидів забруднюючих речовин безпосередньо у водні об'єкти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</si>
  <si>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</si>
  <si>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 xml:space="preserve"> Інші податки та збори</t>
  </si>
  <si>
    <r>
      <t>Частина чистого прибутку (доходу) державних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або комунальних унітарних підприємств та їх об`єднань, що вилучається до відповідного бюджету, та дивіденди (дохід),нараховані на акції (частки, паї) господарських товариств, у статутних капіталах яких є державна або комунальна власність </t>
    </r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</si>
  <si>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</si>
  <si>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териториальною громадою в порядку спадкування чи дарування, а також валютні цінності і грошові  кошти,  власники яких невідомі</t>
  </si>
  <si>
    <t>Кошти від відчуження майна,  що належить Автономній Республіці Крим та майна, що перебуває в комунальній  власності</t>
  </si>
  <si>
    <t>Кошти від продажу земельних ділянок  несільськогосподарського призначення, що перебувають у державній  або комунальній власності, та  земельних ділянок , які знаходяться на території  Автономної Республіки Крим</t>
  </si>
  <si>
    <t xml:space="preserve">Адміністративний збір за проведення державної реєстрації юридичних осіб,  фізичних осіб – підприємців та громадських формувань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</si>
  <si>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</si>
  <si>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</si>
  <si>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 реєстрацією</t>
  </si>
  <si>
    <t>Рентна плата за використання інших природних ресурсів</t>
  </si>
  <si>
    <r>
      <t xml:space="preserve">          Доходи бюджету м. Біла Церква на 2017 рік                         </t>
    </r>
    <r>
      <rPr>
        <b/>
        <sz val="8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</t>
    </r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</si>
  <si>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</si>
  <si>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сім`ях за принципом 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</si>
  <si>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</si>
  <si>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</si>
  <si>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</si>
  <si>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розміщення тимчасово вільних коштів місцевих бюджетів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</si>
  <si>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</si>
  <si>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державного бюджету місцевим бюджетам на відшкодування вартості лікарських засобів для лікування окремих захворювань</t>
  </si>
  <si>
    <t>Міський голова</t>
  </si>
  <si>
    <t>Г.А.Дикий</t>
  </si>
  <si>
    <t>від 22.12.2016 року   № 386-22-VII</t>
  </si>
  <si>
    <t>( в редакції рішення від 27.04.2017р. №   -  -VII 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</si>
</sst>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#,##0.0&quot;р.&quot;"/>
    <numFmt numFmtId="182" formatCode="#,##0.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5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0" fontId="6" fillId="0" borderId="11" xfId="0" applyFont="1" applyBorder="1" applyAlignment="1">
      <alignment horizontal="right" vertical="justify"/>
    </xf>
    <xf numFmtId="3" fontId="6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15" xfId="0" applyNumberFormat="1" applyFont="1" applyBorder="1" applyAlignment="1">
      <alignment/>
    </xf>
    <xf numFmtId="0" fontId="6" fillId="0" borderId="14" xfId="0" applyFont="1" applyBorder="1" applyAlignment="1">
      <alignment horizontal="right" vertical="justify"/>
    </xf>
    <xf numFmtId="3" fontId="7" fillId="0" borderId="15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0" fontId="6" fillId="32" borderId="11" xfId="0" applyFont="1" applyFill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right"/>
    </xf>
    <xf numFmtId="3" fontId="15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right" vertical="justify"/>
    </xf>
    <xf numFmtId="0" fontId="6" fillId="0" borderId="19" xfId="0" applyFont="1" applyBorder="1" applyAlignment="1">
      <alignment horizontal="left"/>
    </xf>
    <xf numFmtId="3" fontId="7" fillId="0" borderId="20" xfId="0" applyNumberFormat="1" applyFont="1" applyBorder="1" applyAlignment="1">
      <alignment/>
    </xf>
    <xf numFmtId="0" fontId="16" fillId="0" borderId="0" xfId="0" applyFont="1" applyAlignment="1">
      <alignment/>
    </xf>
    <xf numFmtId="3" fontId="9" fillId="0" borderId="12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3" fontId="9" fillId="0" borderId="25" xfId="0" applyNumberFormat="1" applyFont="1" applyBorder="1" applyAlignment="1">
      <alignment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5" xfId="0" applyFont="1" applyBorder="1" applyAlignment="1">
      <alignment/>
    </xf>
    <xf numFmtId="0" fontId="10" fillId="0" borderId="25" xfId="0" applyFont="1" applyBorder="1" applyAlignment="1">
      <alignment horizontal="justify" vertical="top" wrapText="1"/>
    </xf>
    <xf numFmtId="0" fontId="8" fillId="0" borderId="25" xfId="0" applyFont="1" applyBorder="1" applyAlignment="1">
      <alignment wrapText="1"/>
    </xf>
    <xf numFmtId="0" fontId="10" fillId="0" borderId="25" xfId="0" applyFont="1" applyBorder="1" applyAlignment="1">
      <alignment/>
    </xf>
    <xf numFmtId="3" fontId="7" fillId="0" borderId="25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0" fontId="8" fillId="0" borderId="35" xfId="0" applyFont="1" applyBorder="1" applyAlignment="1">
      <alignment wrapText="1"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10" fillId="0" borderId="25" xfId="0" applyFont="1" applyBorder="1" applyAlignment="1">
      <alignment wrapText="1"/>
    </xf>
    <xf numFmtId="3" fontId="17" fillId="0" borderId="25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3" fontId="8" fillId="0" borderId="16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0" fillId="0" borderId="0" xfId="0" applyFont="1" applyAlignment="1">
      <alignment/>
    </xf>
    <xf numFmtId="0" fontId="6" fillId="32" borderId="11" xfId="0" applyFont="1" applyFill="1" applyBorder="1" applyAlignment="1">
      <alignment horizontal="right" vertical="justify"/>
    </xf>
    <xf numFmtId="0" fontId="8" fillId="0" borderId="22" xfId="0" applyFont="1" applyBorder="1" applyAlignment="1">
      <alignment wrapText="1"/>
    </xf>
    <xf numFmtId="3" fontId="7" fillId="0" borderId="12" xfId="0" applyNumberFormat="1" applyFont="1" applyBorder="1" applyAlignment="1">
      <alignment horizontal="right"/>
    </xf>
    <xf numFmtId="0" fontId="7" fillId="32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11" fillId="0" borderId="25" xfId="0" applyFont="1" applyBorder="1" applyAlignment="1">
      <alignment/>
    </xf>
    <xf numFmtId="0" fontId="10" fillId="0" borderId="35" xfId="0" applyFont="1" applyBorder="1" applyAlignment="1">
      <alignment wrapText="1"/>
    </xf>
    <xf numFmtId="0" fontId="8" fillId="0" borderId="36" xfId="0" applyFont="1" applyBorder="1" applyAlignment="1">
      <alignment/>
    </xf>
    <xf numFmtId="0" fontId="10" fillId="0" borderId="22" xfId="0" applyFont="1" applyBorder="1" applyAlignment="1">
      <alignment wrapText="1"/>
    </xf>
    <xf numFmtId="0" fontId="7" fillId="0" borderId="37" xfId="0" applyFont="1" applyBorder="1" applyAlignment="1">
      <alignment/>
    </xf>
    <xf numFmtId="3" fontId="7" fillId="0" borderId="25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31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8" fillId="32" borderId="25" xfId="0" applyFont="1" applyFill="1" applyBorder="1" applyAlignment="1">
      <alignment/>
    </xf>
    <xf numFmtId="0" fontId="10" fillId="0" borderId="35" xfId="0" applyFont="1" applyBorder="1" applyAlignment="1">
      <alignment horizontal="justify" wrapText="1"/>
    </xf>
    <xf numFmtId="0" fontId="10" fillId="0" borderId="35" xfId="0" applyFont="1" applyBorder="1" applyAlignment="1">
      <alignment/>
    </xf>
    <xf numFmtId="0" fontId="8" fillId="0" borderId="35" xfId="0" applyFont="1" applyBorder="1" applyAlignment="1">
      <alignment horizontal="justify"/>
    </xf>
    <xf numFmtId="0" fontId="8" fillId="0" borderId="25" xfId="0" applyFont="1" applyBorder="1" applyAlignment="1">
      <alignment vertical="justify" wrapText="1"/>
    </xf>
    <xf numFmtId="0" fontId="6" fillId="0" borderId="38" xfId="0" applyFont="1" applyBorder="1" applyAlignment="1">
      <alignment horizontal="right"/>
    </xf>
    <xf numFmtId="0" fontId="8" fillId="0" borderId="35" xfId="0" applyFont="1" applyBorder="1" applyAlignment="1">
      <alignment vertical="justify" wrapText="1"/>
    </xf>
    <xf numFmtId="0" fontId="8" fillId="0" borderId="0" xfId="0" applyFont="1" applyBorder="1" applyAlignment="1">
      <alignment wrapText="1"/>
    </xf>
    <xf numFmtId="0" fontId="8" fillId="0" borderId="25" xfId="0" applyFont="1" applyBorder="1" applyAlignment="1">
      <alignment vertical="center" wrapText="1"/>
    </xf>
    <xf numFmtId="3" fontId="11" fillId="0" borderId="11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SheetLayoutView="100" zoomScalePageLayoutView="0" workbookViewId="0" topLeftCell="A58">
      <selection activeCell="D101" sqref="D101"/>
    </sheetView>
  </sheetViews>
  <sheetFormatPr defaultColWidth="9.00390625" defaultRowHeight="11.25" customHeight="1"/>
  <cols>
    <col min="1" max="1" width="8.75390625" style="0" customWidth="1"/>
    <col min="2" max="2" width="95.875" style="0" customWidth="1"/>
    <col min="3" max="3" width="13.25390625" style="0" customWidth="1"/>
    <col min="4" max="4" width="13.625" style="0" customWidth="1"/>
    <col min="5" max="5" width="12.75390625" style="0" customWidth="1"/>
    <col min="6" max="6" width="14.25390625" style="0" customWidth="1"/>
    <col min="7" max="7" width="9.75390625" style="0" customWidth="1"/>
    <col min="8" max="8" width="9.25390625" style="0" customWidth="1"/>
    <col min="9" max="9" width="9.375" style="0" customWidth="1"/>
    <col min="11" max="11" width="8.625" style="0" customWidth="1"/>
  </cols>
  <sheetData>
    <row r="1" spans="1:6" ht="16.5" customHeight="1">
      <c r="A1" s="2"/>
      <c r="B1" s="3"/>
      <c r="C1" s="3"/>
      <c r="E1" s="34"/>
      <c r="F1" s="34" t="s">
        <v>53</v>
      </c>
    </row>
    <row r="2" spans="1:5" ht="12.75" customHeight="1">
      <c r="A2" s="2"/>
      <c r="B2" s="3"/>
      <c r="C2" s="34" t="s">
        <v>63</v>
      </c>
      <c r="E2" s="34"/>
    </row>
    <row r="3" spans="1:5" ht="12.75" customHeight="1">
      <c r="A3" s="2"/>
      <c r="B3" s="3"/>
      <c r="C3" s="34" t="s">
        <v>111</v>
      </c>
      <c r="E3" s="34"/>
    </row>
    <row r="4" spans="1:6" ht="14.25" customHeight="1">
      <c r="A4" s="2"/>
      <c r="B4" s="3"/>
      <c r="C4" s="34" t="s">
        <v>112</v>
      </c>
      <c r="D4" s="34"/>
      <c r="E4" s="34"/>
      <c r="F4" s="92"/>
    </row>
    <row r="5" spans="1:6" ht="14.25" customHeight="1" thickBot="1">
      <c r="A5" s="123" t="s">
        <v>100</v>
      </c>
      <c r="B5" s="123"/>
      <c r="C5" s="123"/>
      <c r="D5" s="123"/>
      <c r="E5" s="123"/>
      <c r="F5" s="123"/>
    </row>
    <row r="6" spans="1:6" ht="15" customHeight="1">
      <c r="A6" s="126" t="s">
        <v>0</v>
      </c>
      <c r="B6" s="128" t="s">
        <v>5</v>
      </c>
      <c r="C6" s="121" t="s">
        <v>2</v>
      </c>
      <c r="D6" s="130" t="s">
        <v>6</v>
      </c>
      <c r="E6" s="124" t="s">
        <v>1</v>
      </c>
      <c r="F6" s="125"/>
    </row>
    <row r="7" spans="1:6" ht="30.75" customHeight="1" thickBot="1">
      <c r="A7" s="127"/>
      <c r="B7" s="129"/>
      <c r="C7" s="122"/>
      <c r="D7" s="131"/>
      <c r="E7" s="38" t="s">
        <v>2</v>
      </c>
      <c r="F7" s="39" t="s">
        <v>54</v>
      </c>
    </row>
    <row r="8" spans="1:6" ht="13.5" customHeight="1" thickBot="1">
      <c r="A8" s="45">
        <v>1</v>
      </c>
      <c r="B8" s="46">
        <v>2</v>
      </c>
      <c r="C8" s="47" t="s">
        <v>62</v>
      </c>
      <c r="D8" s="48">
        <v>4</v>
      </c>
      <c r="E8" s="49">
        <v>5</v>
      </c>
      <c r="F8" s="50">
        <v>6</v>
      </c>
    </row>
    <row r="9" spans="1:6" ht="16.5" customHeight="1">
      <c r="A9" s="4">
        <v>10000000</v>
      </c>
      <c r="B9" s="52" t="s">
        <v>3</v>
      </c>
      <c r="C9" s="69">
        <f>D9+E9</f>
        <v>565485072</v>
      </c>
      <c r="D9" s="40">
        <f>SUM(D10,D19,D22,D28,D49)</f>
        <v>564485072</v>
      </c>
      <c r="E9" s="40">
        <f>SUM(E10,E19,E22,E28,E49)</f>
        <v>1000000</v>
      </c>
      <c r="F9" s="41"/>
    </row>
    <row r="10" spans="1:6" ht="16.5" customHeight="1">
      <c r="A10" s="5">
        <v>11000000</v>
      </c>
      <c r="B10" s="53" t="s">
        <v>14</v>
      </c>
      <c r="C10" s="70">
        <f>D10+E10</f>
        <v>325307047</v>
      </c>
      <c r="D10" s="6">
        <f>D11+D17</f>
        <v>325307047</v>
      </c>
      <c r="E10" s="35"/>
      <c r="F10" s="51"/>
    </row>
    <row r="11" spans="1:6" ht="16.5" customHeight="1">
      <c r="A11" s="5">
        <v>11010000</v>
      </c>
      <c r="B11" s="54" t="s">
        <v>61</v>
      </c>
      <c r="C11" s="70">
        <f aca="true" t="shared" si="0" ref="C11:C53">D11+E11</f>
        <v>324392537</v>
      </c>
      <c r="D11" s="6">
        <f>SUM(D12:D16)</f>
        <v>324392537</v>
      </c>
      <c r="E11" s="6"/>
      <c r="F11" s="42"/>
    </row>
    <row r="12" spans="1:6" ht="16.5" customHeight="1">
      <c r="A12" s="7">
        <v>11010100</v>
      </c>
      <c r="B12" s="55" t="s">
        <v>47</v>
      </c>
      <c r="C12" s="70">
        <f t="shared" si="0"/>
        <v>247444718</v>
      </c>
      <c r="D12" s="6">
        <v>247444718</v>
      </c>
      <c r="E12" s="6"/>
      <c r="F12" s="42"/>
    </row>
    <row r="13" spans="1:6" ht="24" customHeight="1">
      <c r="A13" s="7">
        <v>11010200</v>
      </c>
      <c r="B13" s="56" t="s">
        <v>48</v>
      </c>
      <c r="C13" s="70">
        <f t="shared" si="0"/>
        <v>60479292</v>
      </c>
      <c r="D13" s="6">
        <v>60479292</v>
      </c>
      <c r="E13" s="6"/>
      <c r="F13" s="42"/>
    </row>
    <row r="14" spans="1:6" ht="16.5" customHeight="1">
      <c r="A14" s="7">
        <v>11010400</v>
      </c>
      <c r="B14" s="56" t="s">
        <v>49</v>
      </c>
      <c r="C14" s="70">
        <f t="shared" si="0"/>
        <v>5081769</v>
      </c>
      <c r="D14" s="6">
        <v>5081769</v>
      </c>
      <c r="E14" s="6"/>
      <c r="F14" s="42"/>
    </row>
    <row r="15" spans="1:6" ht="16.5" customHeight="1">
      <c r="A15" s="5">
        <v>11010500</v>
      </c>
      <c r="B15" s="56" t="s">
        <v>50</v>
      </c>
      <c r="C15" s="70">
        <f t="shared" si="0"/>
        <v>10867669</v>
      </c>
      <c r="D15" s="6">
        <v>10867669</v>
      </c>
      <c r="E15" s="6"/>
      <c r="F15" s="42"/>
    </row>
    <row r="16" spans="1:6" ht="24" customHeight="1">
      <c r="A16" s="5">
        <v>11010900</v>
      </c>
      <c r="B16" s="76" t="s">
        <v>88</v>
      </c>
      <c r="C16" s="70">
        <f t="shared" si="0"/>
        <v>519089</v>
      </c>
      <c r="D16" s="6">
        <v>519089</v>
      </c>
      <c r="E16" s="6"/>
      <c r="F16" s="42"/>
    </row>
    <row r="17" spans="1:6" ht="16.5" customHeight="1">
      <c r="A17" s="5">
        <v>11020000</v>
      </c>
      <c r="B17" s="57" t="s">
        <v>56</v>
      </c>
      <c r="C17" s="70">
        <f t="shared" si="0"/>
        <v>914510</v>
      </c>
      <c r="D17" s="6">
        <f>SUM(D18:D18)</f>
        <v>914510</v>
      </c>
      <c r="E17" s="8"/>
      <c r="F17" s="43"/>
    </row>
    <row r="18" spans="1:6" ht="16.5" customHeight="1">
      <c r="A18" s="5">
        <v>11020200</v>
      </c>
      <c r="B18" s="54" t="s">
        <v>55</v>
      </c>
      <c r="C18" s="70">
        <f t="shared" si="0"/>
        <v>914510</v>
      </c>
      <c r="D18" s="6">
        <v>914510</v>
      </c>
      <c r="E18" s="6"/>
      <c r="F18" s="42"/>
    </row>
    <row r="19" spans="1:6" ht="16.5" customHeight="1">
      <c r="A19" s="5">
        <v>13000000</v>
      </c>
      <c r="B19" s="54" t="s">
        <v>99</v>
      </c>
      <c r="C19" s="70">
        <f t="shared" si="0"/>
        <v>2500</v>
      </c>
      <c r="D19" s="6">
        <v>2500</v>
      </c>
      <c r="E19" s="10"/>
      <c r="F19" s="44"/>
    </row>
    <row r="20" spans="1:6" ht="16.5" customHeight="1">
      <c r="A20" s="5">
        <v>13010000</v>
      </c>
      <c r="B20" s="54" t="s">
        <v>68</v>
      </c>
      <c r="C20" s="70">
        <f t="shared" si="0"/>
        <v>2500</v>
      </c>
      <c r="D20" s="6">
        <v>2500</v>
      </c>
      <c r="E20" s="10"/>
      <c r="F20" s="44"/>
    </row>
    <row r="21" spans="1:6" ht="25.5" customHeight="1">
      <c r="A21" s="5">
        <v>13010200</v>
      </c>
      <c r="B21" s="56" t="s">
        <v>69</v>
      </c>
      <c r="C21" s="70">
        <f t="shared" si="0"/>
        <v>2500</v>
      </c>
      <c r="D21" s="6">
        <v>2500</v>
      </c>
      <c r="E21" s="10"/>
      <c r="F21" s="44"/>
    </row>
    <row r="22" spans="1:6" ht="16.5" customHeight="1">
      <c r="A22" s="5">
        <v>14000000</v>
      </c>
      <c r="B22" s="56" t="s">
        <v>81</v>
      </c>
      <c r="C22" s="70">
        <f t="shared" si="0"/>
        <v>76768719</v>
      </c>
      <c r="D22" s="6">
        <f>SUM(D23,D25,D27)</f>
        <v>76768719</v>
      </c>
      <c r="E22" s="6"/>
      <c r="F22" s="42"/>
    </row>
    <row r="23" spans="1:6" ht="16.5" customHeight="1">
      <c r="A23" s="5">
        <v>14020000</v>
      </c>
      <c r="B23" s="56" t="s">
        <v>103</v>
      </c>
      <c r="C23" s="70">
        <f t="shared" si="0"/>
        <v>1255356</v>
      </c>
      <c r="D23" s="6">
        <v>1255356</v>
      </c>
      <c r="E23" s="6"/>
      <c r="F23" s="42"/>
    </row>
    <row r="24" spans="1:6" ht="16.5" customHeight="1">
      <c r="A24" s="5">
        <v>14021900</v>
      </c>
      <c r="B24" s="56" t="s">
        <v>104</v>
      </c>
      <c r="C24" s="70">
        <f t="shared" si="0"/>
        <v>1255356</v>
      </c>
      <c r="D24" s="6">
        <v>1255356</v>
      </c>
      <c r="E24" s="6"/>
      <c r="F24" s="42"/>
    </row>
    <row r="25" spans="1:6" ht="16.5" customHeight="1">
      <c r="A25" s="5">
        <v>14030000</v>
      </c>
      <c r="B25" s="56" t="s">
        <v>105</v>
      </c>
      <c r="C25" s="70">
        <f t="shared" si="0"/>
        <v>4300713</v>
      </c>
      <c r="D25" s="6">
        <v>4300713</v>
      </c>
      <c r="E25" s="6"/>
      <c r="F25" s="42"/>
    </row>
    <row r="26" spans="1:6" ht="16.5" customHeight="1">
      <c r="A26" s="5">
        <v>14031900</v>
      </c>
      <c r="B26" s="56" t="s">
        <v>104</v>
      </c>
      <c r="C26" s="70">
        <f t="shared" si="0"/>
        <v>4300713</v>
      </c>
      <c r="D26" s="6">
        <v>4300713</v>
      </c>
      <c r="E26" s="6"/>
      <c r="F26" s="42"/>
    </row>
    <row r="27" spans="1:6" ht="16.5" customHeight="1">
      <c r="A27" s="5">
        <v>14040000</v>
      </c>
      <c r="B27" s="76" t="s">
        <v>73</v>
      </c>
      <c r="C27" s="70">
        <f t="shared" si="0"/>
        <v>71212650</v>
      </c>
      <c r="D27" s="6">
        <v>71212650</v>
      </c>
      <c r="E27" s="6"/>
      <c r="F27" s="42"/>
    </row>
    <row r="28" spans="1:6" ht="16.5" customHeight="1">
      <c r="A28" s="5">
        <v>18000000</v>
      </c>
      <c r="B28" s="56" t="s">
        <v>74</v>
      </c>
      <c r="C28" s="70">
        <f t="shared" si="0"/>
        <v>162406806</v>
      </c>
      <c r="D28" s="6">
        <f>D29+D43+D46</f>
        <v>162406806</v>
      </c>
      <c r="E28" s="6"/>
      <c r="F28" s="42"/>
    </row>
    <row r="29" spans="1:6" ht="16.5" customHeight="1">
      <c r="A29" s="5">
        <v>18010000</v>
      </c>
      <c r="B29" s="56" t="s">
        <v>70</v>
      </c>
      <c r="C29" s="70">
        <f t="shared" si="0"/>
        <v>64823872</v>
      </c>
      <c r="D29" s="6">
        <f>SUM(D30:D39)</f>
        <v>64823872</v>
      </c>
      <c r="E29" s="6"/>
      <c r="F29" s="42"/>
    </row>
    <row r="30" spans="1:6" ht="24" customHeight="1">
      <c r="A30" s="5">
        <v>18010100</v>
      </c>
      <c r="B30" s="56" t="s">
        <v>71</v>
      </c>
      <c r="C30" s="70">
        <f t="shared" si="0"/>
        <v>101617</v>
      </c>
      <c r="D30" s="6">
        <v>101617</v>
      </c>
      <c r="E30" s="6"/>
      <c r="F30" s="42"/>
    </row>
    <row r="31" spans="1:6" ht="23.25" customHeight="1">
      <c r="A31" s="5">
        <v>18010200</v>
      </c>
      <c r="B31" s="56" t="s">
        <v>72</v>
      </c>
      <c r="C31" s="70">
        <f t="shared" si="0"/>
        <v>520425</v>
      </c>
      <c r="D31" s="6">
        <v>520425</v>
      </c>
      <c r="E31" s="6"/>
      <c r="F31" s="42"/>
    </row>
    <row r="32" spans="1:6" ht="23.25" customHeight="1">
      <c r="A32" s="5">
        <v>18010300</v>
      </c>
      <c r="B32" s="56" t="s">
        <v>76</v>
      </c>
      <c r="C32" s="70">
        <f t="shared" si="0"/>
        <v>485058</v>
      </c>
      <c r="D32" s="6">
        <v>485058</v>
      </c>
      <c r="E32" s="6"/>
      <c r="F32" s="42"/>
    </row>
    <row r="33" spans="1:6" ht="24" customHeight="1">
      <c r="A33" s="5">
        <v>18010400</v>
      </c>
      <c r="B33" s="56" t="s">
        <v>77</v>
      </c>
      <c r="C33" s="70">
        <f t="shared" si="0"/>
        <v>7856471</v>
      </c>
      <c r="D33" s="6">
        <v>7856471</v>
      </c>
      <c r="E33" s="6"/>
      <c r="F33" s="42"/>
    </row>
    <row r="34" spans="1:6" ht="16.5" customHeight="1">
      <c r="A34" s="5">
        <v>18010500</v>
      </c>
      <c r="B34" s="56" t="s">
        <v>37</v>
      </c>
      <c r="C34" s="70">
        <f t="shared" si="0"/>
        <v>14025038</v>
      </c>
      <c r="D34" s="6">
        <v>14025038</v>
      </c>
      <c r="E34" s="6"/>
      <c r="F34" s="42"/>
    </row>
    <row r="35" spans="1:6" ht="16.5" customHeight="1">
      <c r="A35" s="5">
        <v>18010600</v>
      </c>
      <c r="B35" s="56" t="s">
        <v>38</v>
      </c>
      <c r="C35" s="70">
        <f t="shared" si="0"/>
        <v>27855426</v>
      </c>
      <c r="D35" s="6">
        <v>27855426</v>
      </c>
      <c r="E35" s="6"/>
      <c r="F35" s="42"/>
    </row>
    <row r="36" spans="1:6" ht="16.5" customHeight="1">
      <c r="A36" s="5">
        <v>18010700</v>
      </c>
      <c r="B36" s="56" t="s">
        <v>39</v>
      </c>
      <c r="C36" s="70">
        <f t="shared" si="0"/>
        <v>1578797</v>
      </c>
      <c r="D36" s="6">
        <v>1578797</v>
      </c>
      <c r="E36" s="6"/>
      <c r="F36" s="42"/>
    </row>
    <row r="37" spans="1:6" ht="16.5" customHeight="1">
      <c r="A37" s="5">
        <v>18010900</v>
      </c>
      <c r="B37" s="56" t="s">
        <v>40</v>
      </c>
      <c r="C37" s="70">
        <f t="shared" si="0"/>
        <v>10817724</v>
      </c>
      <c r="D37" s="6">
        <v>10817724</v>
      </c>
      <c r="E37" s="6"/>
      <c r="F37" s="42"/>
    </row>
    <row r="38" spans="1:6" ht="16.5" customHeight="1">
      <c r="A38" s="5">
        <v>18011000</v>
      </c>
      <c r="B38" s="56" t="s">
        <v>82</v>
      </c>
      <c r="C38" s="70">
        <f t="shared" si="0"/>
        <v>1146233</v>
      </c>
      <c r="D38" s="6">
        <v>1146233</v>
      </c>
      <c r="E38" s="6"/>
      <c r="F38" s="42"/>
    </row>
    <row r="39" spans="1:6" ht="16.5" customHeight="1" thickBot="1">
      <c r="A39" s="24">
        <v>18011100</v>
      </c>
      <c r="B39" s="94" t="s">
        <v>83</v>
      </c>
      <c r="C39" s="71">
        <f t="shared" si="0"/>
        <v>437083</v>
      </c>
      <c r="D39" s="77">
        <v>437083</v>
      </c>
      <c r="E39" s="77"/>
      <c r="F39" s="78"/>
    </row>
    <row r="40" spans="1:6" ht="16.5" customHeight="1">
      <c r="A40" s="16"/>
      <c r="B40" s="117"/>
      <c r="C40" s="37"/>
      <c r="D40" s="12"/>
      <c r="E40" s="12"/>
      <c r="F40" s="12"/>
    </row>
    <row r="41" spans="3:5" ht="15.75" customHeight="1" thickBot="1">
      <c r="C41" s="17"/>
      <c r="D41" s="37"/>
      <c r="E41" s="12" t="s">
        <v>52</v>
      </c>
    </row>
    <row r="42" spans="1:6" ht="12.75" customHeight="1" thickBot="1">
      <c r="A42" s="85">
        <v>1</v>
      </c>
      <c r="B42" s="86">
        <v>2</v>
      </c>
      <c r="C42" s="85">
        <v>3</v>
      </c>
      <c r="D42" s="87">
        <v>4</v>
      </c>
      <c r="E42" s="87">
        <v>5</v>
      </c>
      <c r="F42" s="88">
        <v>6</v>
      </c>
    </row>
    <row r="43" spans="1:6" ht="15" customHeight="1">
      <c r="A43" s="5">
        <v>18030000</v>
      </c>
      <c r="B43" s="56" t="s">
        <v>84</v>
      </c>
      <c r="C43" s="70">
        <f t="shared" si="0"/>
        <v>31000</v>
      </c>
      <c r="D43" s="6">
        <f>D44+D45</f>
        <v>31000</v>
      </c>
      <c r="E43" s="6"/>
      <c r="F43" s="42"/>
    </row>
    <row r="44" spans="1:6" ht="15" customHeight="1">
      <c r="A44" s="5">
        <v>18030100</v>
      </c>
      <c r="B44" s="56" t="s">
        <v>85</v>
      </c>
      <c r="C44" s="70">
        <v>30000</v>
      </c>
      <c r="D44" s="6">
        <v>30000</v>
      </c>
      <c r="E44" s="6"/>
      <c r="F44" s="42"/>
    </row>
    <row r="45" spans="1:6" ht="13.5" customHeight="1">
      <c r="A45" s="13">
        <v>18030200</v>
      </c>
      <c r="B45" s="108" t="s">
        <v>86</v>
      </c>
      <c r="C45" s="79">
        <v>1000</v>
      </c>
      <c r="D45" s="18">
        <v>1000</v>
      </c>
      <c r="E45" s="18"/>
      <c r="F45" s="66"/>
    </row>
    <row r="46" spans="1:6" ht="13.5" customHeight="1">
      <c r="A46" s="5">
        <v>18050000</v>
      </c>
      <c r="B46" s="54" t="s">
        <v>41</v>
      </c>
      <c r="C46" s="70">
        <f t="shared" si="0"/>
        <v>97551934</v>
      </c>
      <c r="D46" s="6">
        <f>SUM(D47:D48)</f>
        <v>97551934</v>
      </c>
      <c r="E46" s="6"/>
      <c r="F46" s="42"/>
    </row>
    <row r="47" spans="1:6" ht="12.75" customHeight="1">
      <c r="A47" s="5">
        <v>18050300</v>
      </c>
      <c r="B47" s="54" t="s">
        <v>27</v>
      </c>
      <c r="C47" s="70">
        <f t="shared" si="0"/>
        <v>17019522</v>
      </c>
      <c r="D47" s="6">
        <v>17019522</v>
      </c>
      <c r="E47" s="6"/>
      <c r="F47" s="42"/>
    </row>
    <row r="48" spans="1:6" ht="12.75" customHeight="1">
      <c r="A48" s="13">
        <v>18050400</v>
      </c>
      <c r="B48" s="91" t="s">
        <v>28</v>
      </c>
      <c r="C48" s="79">
        <f t="shared" si="0"/>
        <v>80532412</v>
      </c>
      <c r="D48" s="18">
        <v>80532412</v>
      </c>
      <c r="E48" s="18"/>
      <c r="F48" s="66"/>
    </row>
    <row r="49" spans="1:6" ht="13.5" customHeight="1">
      <c r="A49" s="5">
        <v>19000000</v>
      </c>
      <c r="B49" s="54" t="s">
        <v>89</v>
      </c>
      <c r="C49" s="70">
        <f t="shared" si="0"/>
        <v>1000000</v>
      </c>
      <c r="D49" s="6"/>
      <c r="E49" s="6">
        <v>1000000</v>
      </c>
      <c r="F49" s="42"/>
    </row>
    <row r="50" spans="1:6" ht="14.25" customHeight="1">
      <c r="A50" s="5">
        <v>19010000</v>
      </c>
      <c r="B50" s="54" t="s">
        <v>42</v>
      </c>
      <c r="C50" s="70">
        <f t="shared" si="0"/>
        <v>1000000</v>
      </c>
      <c r="D50" s="6"/>
      <c r="E50" s="6">
        <f>SUM(E51:E53)</f>
        <v>1000000</v>
      </c>
      <c r="F50" s="42"/>
    </row>
    <row r="51" spans="1:6" ht="14.25" customHeight="1">
      <c r="A51" s="5">
        <v>19010100</v>
      </c>
      <c r="B51" s="54" t="s">
        <v>43</v>
      </c>
      <c r="C51" s="70">
        <f t="shared" si="0"/>
        <v>874000</v>
      </c>
      <c r="D51" s="14"/>
      <c r="E51" s="14">
        <v>874000</v>
      </c>
      <c r="F51" s="62"/>
    </row>
    <row r="52" spans="1:6" ht="14.25" customHeight="1">
      <c r="A52" s="13">
        <v>19010200</v>
      </c>
      <c r="B52" s="91" t="s">
        <v>87</v>
      </c>
      <c r="C52" s="79">
        <v>6000</v>
      </c>
      <c r="D52" s="15"/>
      <c r="E52" s="15">
        <v>6000</v>
      </c>
      <c r="F52" s="80"/>
    </row>
    <row r="53" spans="1:6" ht="22.5" customHeight="1">
      <c r="A53" s="19">
        <v>19010300</v>
      </c>
      <c r="B53" s="108" t="s">
        <v>44</v>
      </c>
      <c r="C53" s="79">
        <f t="shared" si="0"/>
        <v>120000</v>
      </c>
      <c r="D53" s="15"/>
      <c r="E53" s="15">
        <v>120000</v>
      </c>
      <c r="F53" s="80"/>
    </row>
    <row r="54" spans="1:6" ht="12.75" customHeight="1">
      <c r="A54" s="25">
        <v>20000000</v>
      </c>
      <c r="B54" s="82" t="s">
        <v>4</v>
      </c>
      <c r="C54" s="74">
        <f>D54+E54</f>
        <v>47004552</v>
      </c>
      <c r="D54" s="81">
        <f>SUM(D55,D63,D76,D86)</f>
        <v>17072357</v>
      </c>
      <c r="E54" s="81">
        <f>SUM(E55,E63,E76,E86)</f>
        <v>29932195</v>
      </c>
      <c r="F54" s="84">
        <f>SUM(F55,F63,F76,F86)</f>
        <v>1300000</v>
      </c>
    </row>
    <row r="55" spans="1:6" ht="15" customHeight="1">
      <c r="A55" s="5">
        <v>21000000</v>
      </c>
      <c r="B55" s="53" t="s">
        <v>15</v>
      </c>
      <c r="C55" s="72">
        <f>D55+E55</f>
        <v>1357306</v>
      </c>
      <c r="D55" s="8">
        <f>SUM(D56,D58,D59)</f>
        <v>1357306</v>
      </c>
      <c r="E55" s="6"/>
      <c r="F55" s="42"/>
    </row>
    <row r="56" spans="1:6" ht="35.25" customHeight="1">
      <c r="A56" s="7">
        <v>21010000</v>
      </c>
      <c r="B56" s="83" t="s">
        <v>90</v>
      </c>
      <c r="C56" s="72">
        <f aca="true" t="shared" si="1" ref="C56:C84">D56+E56</f>
        <v>500000</v>
      </c>
      <c r="D56" s="6">
        <v>500000</v>
      </c>
      <c r="E56" s="6"/>
      <c r="F56" s="42"/>
    </row>
    <row r="57" spans="1:6" ht="21.75" customHeight="1">
      <c r="A57" s="5">
        <v>21010300</v>
      </c>
      <c r="B57" s="109" t="s">
        <v>58</v>
      </c>
      <c r="C57" s="72">
        <f t="shared" si="1"/>
        <v>500000</v>
      </c>
      <c r="D57" s="6">
        <v>500000</v>
      </c>
      <c r="E57" s="6"/>
      <c r="F57" s="42"/>
    </row>
    <row r="58" spans="1:6" ht="14.25" customHeight="1">
      <c r="A58" s="5">
        <v>21050000</v>
      </c>
      <c r="B58" s="109" t="s">
        <v>106</v>
      </c>
      <c r="C58" s="72">
        <v>690411</v>
      </c>
      <c r="D58" s="6">
        <v>690411</v>
      </c>
      <c r="E58" s="6"/>
      <c r="F58" s="42"/>
    </row>
    <row r="59" spans="1:6" ht="15" customHeight="1">
      <c r="A59" s="5">
        <v>21080000</v>
      </c>
      <c r="B59" s="53" t="s">
        <v>16</v>
      </c>
      <c r="C59" s="72">
        <f t="shared" si="1"/>
        <v>166895</v>
      </c>
      <c r="D59" s="6">
        <f>SUM(D60:D62)</f>
        <v>166895</v>
      </c>
      <c r="E59" s="6"/>
      <c r="F59" s="44"/>
    </row>
    <row r="60" spans="1:6" ht="22.5" customHeight="1">
      <c r="A60" s="7">
        <v>21080900</v>
      </c>
      <c r="B60" s="83" t="s">
        <v>17</v>
      </c>
      <c r="C60" s="72">
        <f t="shared" si="1"/>
        <v>1000</v>
      </c>
      <c r="D60" s="6">
        <v>1000</v>
      </c>
      <c r="E60" s="6"/>
      <c r="F60" s="42"/>
    </row>
    <row r="61" spans="1:6" ht="14.25" customHeight="1">
      <c r="A61" s="5">
        <v>21081100</v>
      </c>
      <c r="B61" s="54" t="s">
        <v>10</v>
      </c>
      <c r="C61" s="72">
        <f t="shared" si="1"/>
        <v>100000</v>
      </c>
      <c r="D61" s="6">
        <v>100000</v>
      </c>
      <c r="E61" s="6"/>
      <c r="F61" s="42"/>
    </row>
    <row r="62" spans="1:6" ht="24" customHeight="1">
      <c r="A62" s="5">
        <v>21081500</v>
      </c>
      <c r="B62" s="56" t="s">
        <v>101</v>
      </c>
      <c r="C62" s="72">
        <f t="shared" si="1"/>
        <v>65895</v>
      </c>
      <c r="D62" s="6">
        <v>65895</v>
      </c>
      <c r="E62" s="6"/>
      <c r="F62" s="42"/>
    </row>
    <row r="63" spans="1:6" ht="13.5" customHeight="1">
      <c r="A63" s="23">
        <v>22000000</v>
      </c>
      <c r="B63" s="110" t="s">
        <v>29</v>
      </c>
      <c r="C63" s="72">
        <f t="shared" si="1"/>
        <v>11592987</v>
      </c>
      <c r="D63" s="6">
        <f>SUM(D64,D69,D71)</f>
        <v>11592987</v>
      </c>
      <c r="E63" s="21"/>
      <c r="F63" s="58"/>
    </row>
    <row r="64" spans="1:6" ht="15" customHeight="1">
      <c r="A64" s="23">
        <v>22010000</v>
      </c>
      <c r="B64" s="110" t="s">
        <v>67</v>
      </c>
      <c r="C64" s="72">
        <f t="shared" si="1"/>
        <v>6992987</v>
      </c>
      <c r="D64" s="6">
        <f>SUM(D65:D68)</f>
        <v>6992987</v>
      </c>
      <c r="E64" s="21"/>
      <c r="F64" s="58"/>
    </row>
    <row r="65" spans="1:6" ht="23.25" customHeight="1">
      <c r="A65" s="23">
        <v>22010300</v>
      </c>
      <c r="B65" s="111" t="s">
        <v>95</v>
      </c>
      <c r="C65" s="72">
        <f t="shared" si="1"/>
        <v>1043950</v>
      </c>
      <c r="D65" s="6">
        <v>1043950</v>
      </c>
      <c r="E65" s="21"/>
      <c r="F65" s="58"/>
    </row>
    <row r="66" spans="1:6" ht="15" customHeight="1">
      <c r="A66" s="23">
        <v>22012500</v>
      </c>
      <c r="B66" s="57" t="s">
        <v>96</v>
      </c>
      <c r="C66" s="72">
        <f t="shared" si="1"/>
        <v>5180528</v>
      </c>
      <c r="D66" s="6">
        <v>5180528</v>
      </c>
      <c r="E66" s="21"/>
      <c r="F66" s="58"/>
    </row>
    <row r="67" spans="1:6" ht="14.25" customHeight="1">
      <c r="A67" s="23">
        <v>22012600</v>
      </c>
      <c r="B67" s="112" t="s">
        <v>97</v>
      </c>
      <c r="C67" s="72">
        <f t="shared" si="1"/>
        <v>735509</v>
      </c>
      <c r="D67" s="6">
        <v>735509</v>
      </c>
      <c r="E67" s="21"/>
      <c r="F67" s="58"/>
    </row>
    <row r="68" spans="1:6" ht="36.75" customHeight="1">
      <c r="A68" s="93">
        <v>22012900</v>
      </c>
      <c r="B68" s="83" t="s">
        <v>98</v>
      </c>
      <c r="C68" s="72">
        <f t="shared" si="1"/>
        <v>33000</v>
      </c>
      <c r="D68" s="6">
        <v>33000</v>
      </c>
      <c r="E68" s="21"/>
      <c r="F68" s="58"/>
    </row>
    <row r="69" spans="1:6" ht="14.25" customHeight="1">
      <c r="A69" s="5">
        <v>22080000</v>
      </c>
      <c r="B69" s="56" t="s">
        <v>45</v>
      </c>
      <c r="C69" s="72">
        <f t="shared" si="1"/>
        <v>3200000</v>
      </c>
      <c r="D69" s="6">
        <v>3200000</v>
      </c>
      <c r="E69" s="6"/>
      <c r="F69" s="42"/>
    </row>
    <row r="70" spans="1:6" ht="23.25" customHeight="1">
      <c r="A70" s="7">
        <v>22080400</v>
      </c>
      <c r="B70" s="56" t="s">
        <v>91</v>
      </c>
      <c r="C70" s="72">
        <f t="shared" si="1"/>
        <v>3200000</v>
      </c>
      <c r="D70" s="6">
        <v>3200000</v>
      </c>
      <c r="E70" s="6"/>
      <c r="F70" s="42"/>
    </row>
    <row r="71" spans="1:6" ht="14.25" customHeight="1">
      <c r="A71" s="5">
        <v>22090000</v>
      </c>
      <c r="B71" s="54" t="s">
        <v>46</v>
      </c>
      <c r="C71" s="72">
        <f t="shared" si="1"/>
        <v>1400000</v>
      </c>
      <c r="D71" s="6">
        <f>SUM(D72:D75)</f>
        <v>1400000</v>
      </c>
      <c r="E71" s="21"/>
      <c r="F71" s="58"/>
    </row>
    <row r="72" spans="1:6" ht="22.5" customHeight="1">
      <c r="A72" s="7">
        <v>22090100</v>
      </c>
      <c r="B72" s="118" t="s">
        <v>18</v>
      </c>
      <c r="C72" s="72">
        <f t="shared" si="1"/>
        <v>300000</v>
      </c>
      <c r="D72" s="6">
        <v>300000</v>
      </c>
      <c r="E72" s="22"/>
      <c r="F72" s="59"/>
    </row>
    <row r="73" spans="1:6" ht="16.5" customHeight="1">
      <c r="A73" s="7">
        <v>22090200</v>
      </c>
      <c r="B73" s="56" t="s">
        <v>64</v>
      </c>
      <c r="C73" s="72">
        <f t="shared" si="1"/>
        <v>150</v>
      </c>
      <c r="D73" s="6">
        <v>150</v>
      </c>
      <c r="E73" s="22"/>
      <c r="F73" s="59"/>
    </row>
    <row r="74" spans="1:6" ht="21.75" customHeight="1">
      <c r="A74" s="7">
        <v>22090300</v>
      </c>
      <c r="B74" s="118" t="s">
        <v>65</v>
      </c>
      <c r="C74" s="72">
        <f t="shared" si="1"/>
        <v>50</v>
      </c>
      <c r="D74" s="6">
        <v>50</v>
      </c>
      <c r="E74" s="22"/>
      <c r="F74" s="59"/>
    </row>
    <row r="75" spans="1:6" ht="14.25" customHeight="1">
      <c r="A75" s="5">
        <v>22090400</v>
      </c>
      <c r="B75" s="54" t="s">
        <v>20</v>
      </c>
      <c r="C75" s="72">
        <f t="shared" si="1"/>
        <v>1099800</v>
      </c>
      <c r="D75" s="6">
        <v>1099800</v>
      </c>
      <c r="E75" s="6"/>
      <c r="F75" s="42"/>
    </row>
    <row r="76" spans="1:6" ht="15" customHeight="1">
      <c r="A76" s="5">
        <v>24000000</v>
      </c>
      <c r="B76" s="54" t="s">
        <v>19</v>
      </c>
      <c r="C76" s="72">
        <f t="shared" si="1"/>
        <v>5676064</v>
      </c>
      <c r="D76" s="6">
        <f>D77+D83+D85</f>
        <v>4122064</v>
      </c>
      <c r="E76" s="6">
        <f>E77+E83+E85</f>
        <v>1554000</v>
      </c>
      <c r="F76" s="42">
        <v>1300000</v>
      </c>
    </row>
    <row r="77" spans="1:6" ht="15" customHeight="1">
      <c r="A77" s="5">
        <v>24060000</v>
      </c>
      <c r="B77" s="53" t="s">
        <v>16</v>
      </c>
      <c r="C77" s="72">
        <f t="shared" si="1"/>
        <v>876064</v>
      </c>
      <c r="D77" s="6">
        <f>D78+D80</f>
        <v>622064</v>
      </c>
      <c r="E77" s="6">
        <f>SUM(E78:E80)</f>
        <v>254000</v>
      </c>
      <c r="F77" s="42"/>
    </row>
    <row r="78" spans="1:6" ht="15" customHeight="1">
      <c r="A78" s="5">
        <v>24060300</v>
      </c>
      <c r="B78" s="54" t="s">
        <v>16</v>
      </c>
      <c r="C78" s="72">
        <f t="shared" si="1"/>
        <v>622064</v>
      </c>
      <c r="D78" s="6">
        <v>622064</v>
      </c>
      <c r="E78" s="9"/>
      <c r="F78" s="60"/>
    </row>
    <row r="79" spans="1:6" ht="16.5" customHeight="1">
      <c r="A79" s="5">
        <v>24061600</v>
      </c>
      <c r="B79" s="54" t="s">
        <v>57</v>
      </c>
      <c r="C79" s="72">
        <f t="shared" si="1"/>
        <v>250000</v>
      </c>
      <c r="D79" s="6"/>
      <c r="E79" s="6">
        <v>250000</v>
      </c>
      <c r="F79" s="42"/>
    </row>
    <row r="80" spans="1:6" ht="24.75" customHeight="1" thickBot="1">
      <c r="A80" s="24">
        <v>24062100</v>
      </c>
      <c r="B80" s="94" t="s">
        <v>66</v>
      </c>
      <c r="C80" s="90">
        <v>4000</v>
      </c>
      <c r="D80" s="77"/>
      <c r="E80" s="77">
        <v>4000</v>
      </c>
      <c r="F80" s="78"/>
    </row>
    <row r="81" spans="1:5" ht="20.25" customHeight="1" thickBot="1">
      <c r="A81" s="16"/>
      <c r="B81" s="17"/>
      <c r="C81" s="12"/>
      <c r="D81" s="12"/>
      <c r="E81" s="12" t="s">
        <v>52</v>
      </c>
    </row>
    <row r="82" spans="1:6" ht="15" customHeight="1" thickBot="1">
      <c r="A82" s="85">
        <v>1</v>
      </c>
      <c r="B82" s="86">
        <v>2</v>
      </c>
      <c r="C82" s="85">
        <v>3</v>
      </c>
      <c r="D82" s="87">
        <v>4</v>
      </c>
      <c r="E82" s="87">
        <v>5</v>
      </c>
      <c r="F82" s="89">
        <v>6</v>
      </c>
    </row>
    <row r="83" spans="1:6" ht="16.5" customHeight="1">
      <c r="A83" s="5">
        <v>24160000</v>
      </c>
      <c r="B83" s="54" t="s">
        <v>59</v>
      </c>
      <c r="C83" s="72">
        <f t="shared" si="1"/>
        <v>3500000</v>
      </c>
      <c r="D83" s="6">
        <v>3500000</v>
      </c>
      <c r="E83" s="6"/>
      <c r="F83" s="42"/>
    </row>
    <row r="84" spans="1:6" ht="16.5" customHeight="1">
      <c r="A84" s="13">
        <v>24160100</v>
      </c>
      <c r="B84" s="91" t="s">
        <v>60</v>
      </c>
      <c r="C84" s="73">
        <f t="shared" si="1"/>
        <v>3500000</v>
      </c>
      <c r="D84" s="18">
        <v>3500000</v>
      </c>
      <c r="E84" s="18"/>
      <c r="F84" s="66"/>
    </row>
    <row r="85" spans="1:6" ht="16.5" customHeight="1">
      <c r="A85" s="5">
        <v>24170000</v>
      </c>
      <c r="B85" s="54" t="s">
        <v>51</v>
      </c>
      <c r="C85" s="72">
        <f>D85+E85</f>
        <v>1300000</v>
      </c>
      <c r="D85" s="6"/>
      <c r="E85" s="6">
        <v>1300000</v>
      </c>
      <c r="F85" s="42">
        <v>1300000</v>
      </c>
    </row>
    <row r="86" spans="1:6" ht="16.5" customHeight="1">
      <c r="A86" s="5">
        <v>25000000</v>
      </c>
      <c r="B86" s="54" t="s">
        <v>12</v>
      </c>
      <c r="C86" s="72">
        <v>28378195</v>
      </c>
      <c r="D86" s="6"/>
      <c r="E86" s="6">
        <v>28378195</v>
      </c>
      <c r="F86" s="42"/>
    </row>
    <row r="87" spans="1:6" ht="16.5" customHeight="1">
      <c r="A87" s="5">
        <v>25010000</v>
      </c>
      <c r="B87" s="54" t="s">
        <v>30</v>
      </c>
      <c r="C87" s="72">
        <f>SUM(C88:C90)</f>
        <v>28378195</v>
      </c>
      <c r="D87" s="6"/>
      <c r="E87" s="6">
        <f>SUM(E88:E90)</f>
        <v>28378195</v>
      </c>
      <c r="F87" s="42"/>
    </row>
    <row r="88" spans="1:6" ht="14.25" customHeight="1">
      <c r="A88" s="5">
        <v>25010100</v>
      </c>
      <c r="B88" s="54" t="s">
        <v>31</v>
      </c>
      <c r="C88" s="72">
        <v>25358125</v>
      </c>
      <c r="D88" s="107"/>
      <c r="E88" s="107">
        <v>25358125</v>
      </c>
      <c r="F88" s="61"/>
    </row>
    <row r="89" spans="1:6" ht="14.25" customHeight="1">
      <c r="A89" s="5">
        <v>25010200</v>
      </c>
      <c r="B89" s="54" t="s">
        <v>32</v>
      </c>
      <c r="C89" s="72">
        <v>71222</v>
      </c>
      <c r="D89" s="107"/>
      <c r="E89" s="107">
        <v>71222</v>
      </c>
      <c r="F89" s="61"/>
    </row>
    <row r="90" spans="1:6" ht="14.25" customHeight="1">
      <c r="A90" s="13">
        <v>25010300</v>
      </c>
      <c r="B90" s="91" t="s">
        <v>21</v>
      </c>
      <c r="C90" s="73">
        <v>2948848</v>
      </c>
      <c r="D90" s="15"/>
      <c r="E90" s="15">
        <v>2948848</v>
      </c>
      <c r="F90" s="80"/>
    </row>
    <row r="91" spans="1:6" ht="16.5" customHeight="1">
      <c r="A91" s="25">
        <v>30000000</v>
      </c>
      <c r="B91" s="96" t="s">
        <v>8</v>
      </c>
      <c r="C91" s="74">
        <f>D91+E91</f>
        <v>4130000</v>
      </c>
      <c r="D91" s="95">
        <v>30000</v>
      </c>
      <c r="E91" s="95">
        <f>SUM(E92,E96)</f>
        <v>4100000</v>
      </c>
      <c r="F91" s="103">
        <f>SUM(F92,F96)</f>
        <v>4100000</v>
      </c>
    </row>
    <row r="92" spans="1:6" ht="14.25" customHeight="1">
      <c r="A92" s="5">
        <v>31000000</v>
      </c>
      <c r="B92" s="53" t="s">
        <v>22</v>
      </c>
      <c r="C92" s="72">
        <f>D92+E92</f>
        <v>2030000</v>
      </c>
      <c r="D92" s="9">
        <v>30000</v>
      </c>
      <c r="E92" s="6">
        <v>2000000</v>
      </c>
      <c r="F92" s="42">
        <v>2000000</v>
      </c>
    </row>
    <row r="93" spans="1:6" ht="24.75" customHeight="1">
      <c r="A93" s="5">
        <v>31010000</v>
      </c>
      <c r="B93" s="97" t="s">
        <v>36</v>
      </c>
      <c r="C93" s="72">
        <f aca="true" t="shared" si="2" ref="C93:C114">D93+E93</f>
        <v>30000</v>
      </c>
      <c r="D93" s="9">
        <v>30000</v>
      </c>
      <c r="E93" s="6"/>
      <c r="F93" s="42"/>
    </row>
    <row r="94" spans="1:6" ht="24.75" customHeight="1">
      <c r="A94" s="5">
        <v>31010200</v>
      </c>
      <c r="B94" s="56" t="s">
        <v>92</v>
      </c>
      <c r="C94" s="72">
        <f t="shared" si="2"/>
        <v>30000</v>
      </c>
      <c r="D94" s="9">
        <v>30000</v>
      </c>
      <c r="E94" s="6"/>
      <c r="F94" s="42"/>
    </row>
    <row r="95" spans="1:6" ht="16.5" customHeight="1">
      <c r="A95" s="5">
        <v>31030000</v>
      </c>
      <c r="B95" s="56" t="s">
        <v>93</v>
      </c>
      <c r="C95" s="72">
        <f t="shared" si="2"/>
        <v>2000000</v>
      </c>
      <c r="D95" s="9"/>
      <c r="E95" s="6">
        <v>2000000</v>
      </c>
      <c r="F95" s="42">
        <v>2000000</v>
      </c>
    </row>
    <row r="96" spans="1:6" ht="15" customHeight="1">
      <c r="A96" s="5">
        <v>33000000</v>
      </c>
      <c r="B96" s="54" t="s">
        <v>33</v>
      </c>
      <c r="C96" s="72">
        <f t="shared" si="2"/>
        <v>2100000</v>
      </c>
      <c r="D96" s="21"/>
      <c r="E96" s="6">
        <v>2100000</v>
      </c>
      <c r="F96" s="42">
        <v>2100000</v>
      </c>
    </row>
    <row r="97" spans="1:6" ht="14.25" customHeight="1">
      <c r="A97" s="5">
        <v>33010000</v>
      </c>
      <c r="B97" s="54" t="s">
        <v>34</v>
      </c>
      <c r="C97" s="72">
        <f t="shared" si="2"/>
        <v>2100000</v>
      </c>
      <c r="D97" s="6"/>
      <c r="E97" s="6">
        <v>2100000</v>
      </c>
      <c r="F97" s="42">
        <v>2100000</v>
      </c>
    </row>
    <row r="98" spans="1:6" ht="24" customHeight="1">
      <c r="A98" s="5">
        <v>33010100</v>
      </c>
      <c r="B98" s="56" t="s">
        <v>94</v>
      </c>
      <c r="C98" s="72">
        <f t="shared" si="2"/>
        <v>2100000</v>
      </c>
      <c r="D98" s="6"/>
      <c r="E98" s="9">
        <v>2100000</v>
      </c>
      <c r="F98" s="60">
        <v>2100000</v>
      </c>
    </row>
    <row r="99" spans="1:6" ht="15.75" customHeight="1">
      <c r="A99" s="25">
        <v>40000000</v>
      </c>
      <c r="B99" s="82" t="s">
        <v>7</v>
      </c>
      <c r="C99" s="74">
        <f t="shared" si="2"/>
        <v>863140606</v>
      </c>
      <c r="D99" s="20">
        <f>D100</f>
        <v>863140606</v>
      </c>
      <c r="E99" s="20">
        <f>E100</f>
        <v>0</v>
      </c>
      <c r="F99" s="63"/>
    </row>
    <row r="100" spans="1:6" ht="13.5" customHeight="1">
      <c r="A100" s="5">
        <v>41000000</v>
      </c>
      <c r="B100" s="54" t="s">
        <v>23</v>
      </c>
      <c r="C100" s="72">
        <f t="shared" si="2"/>
        <v>863140606</v>
      </c>
      <c r="D100" s="6">
        <v>863140606</v>
      </c>
      <c r="E100" s="6"/>
      <c r="F100" s="58"/>
    </row>
    <row r="101" spans="1:6" ht="13.5" customHeight="1">
      <c r="A101" s="36">
        <v>41030000</v>
      </c>
      <c r="B101" s="98" t="s">
        <v>11</v>
      </c>
      <c r="C101" s="119">
        <f t="shared" si="2"/>
        <v>863140606</v>
      </c>
      <c r="D101" s="26">
        <f>SUM(D102:D110)</f>
        <v>863140606</v>
      </c>
      <c r="E101" s="26">
        <f>SUM(E102:E110)</f>
        <v>0</v>
      </c>
      <c r="F101" s="64"/>
    </row>
    <row r="102" spans="1:6" s="1" customFormat="1" ht="37.5" customHeight="1">
      <c r="A102" s="19">
        <v>41030600</v>
      </c>
      <c r="B102" s="99" t="s">
        <v>75</v>
      </c>
      <c r="C102" s="72">
        <f t="shared" si="2"/>
        <v>206450000</v>
      </c>
      <c r="D102" s="11">
        <v>206450000</v>
      </c>
      <c r="E102" s="11"/>
      <c r="F102" s="65"/>
    </row>
    <row r="103" spans="1:6" s="1" customFormat="1" ht="36" customHeight="1">
      <c r="A103" s="19">
        <v>41030800</v>
      </c>
      <c r="B103" s="83" t="s">
        <v>35</v>
      </c>
      <c r="C103" s="72">
        <f t="shared" si="2"/>
        <v>301185000</v>
      </c>
      <c r="D103" s="18">
        <v>301185000</v>
      </c>
      <c r="E103" s="18"/>
      <c r="F103" s="66"/>
    </row>
    <row r="104" spans="1:6" s="1" customFormat="1" ht="25.5" customHeight="1">
      <c r="A104" s="19">
        <v>41031000</v>
      </c>
      <c r="B104" s="83" t="s">
        <v>24</v>
      </c>
      <c r="C104" s="72">
        <v>39000</v>
      </c>
      <c r="D104" s="15">
        <v>39000</v>
      </c>
      <c r="E104" s="18"/>
      <c r="F104" s="66"/>
    </row>
    <row r="105" spans="1:6" s="1" customFormat="1" ht="22.5" customHeight="1">
      <c r="A105" s="19">
        <v>41033600</v>
      </c>
      <c r="B105" s="116" t="s">
        <v>108</v>
      </c>
      <c r="C105" s="72">
        <v>2409500</v>
      </c>
      <c r="D105" s="15">
        <v>2409500</v>
      </c>
      <c r="E105" s="18"/>
      <c r="F105" s="66"/>
    </row>
    <row r="106" spans="1:6" s="1" customFormat="1" ht="17.25" customHeight="1">
      <c r="A106" s="5">
        <v>41033900</v>
      </c>
      <c r="B106" s="54" t="s">
        <v>78</v>
      </c>
      <c r="C106" s="72">
        <f>D106+E106</f>
        <v>172246100</v>
      </c>
      <c r="D106" s="6">
        <v>172246100</v>
      </c>
      <c r="E106" s="18"/>
      <c r="F106" s="66"/>
    </row>
    <row r="107" spans="1:6" s="1" customFormat="1" ht="16.5" customHeight="1">
      <c r="A107" s="115">
        <v>41034200</v>
      </c>
      <c r="B107" s="54" t="s">
        <v>79</v>
      </c>
      <c r="C107" s="72">
        <f>D107+E107</f>
        <v>175382886</v>
      </c>
      <c r="D107" s="6">
        <v>175382886</v>
      </c>
      <c r="E107" s="18"/>
      <c r="F107" s="66"/>
    </row>
    <row r="108" spans="1:6" s="1" customFormat="1" ht="15.75" customHeight="1">
      <c r="A108" s="7">
        <v>41035000</v>
      </c>
      <c r="B108" s="114" t="s">
        <v>80</v>
      </c>
      <c r="C108" s="72">
        <v>3230900</v>
      </c>
      <c r="D108" s="15">
        <v>3230900</v>
      </c>
      <c r="E108" s="18"/>
      <c r="F108" s="66"/>
    </row>
    <row r="109" spans="1:6" s="1" customFormat="1" ht="15.75" customHeight="1">
      <c r="A109" s="7">
        <v>41035400</v>
      </c>
      <c r="B109" s="114" t="s">
        <v>107</v>
      </c>
      <c r="C109" s="72">
        <v>1404220</v>
      </c>
      <c r="D109" s="15">
        <v>1404220</v>
      </c>
      <c r="E109" s="18"/>
      <c r="F109" s="66"/>
    </row>
    <row r="110" spans="1:6" s="1" customFormat="1" ht="46.5" customHeight="1">
      <c r="A110" s="7">
        <v>41035800</v>
      </c>
      <c r="B110" s="113" t="s">
        <v>102</v>
      </c>
      <c r="C110" s="72">
        <v>793000</v>
      </c>
      <c r="D110" s="6">
        <v>793000</v>
      </c>
      <c r="E110" s="6"/>
      <c r="F110" s="58"/>
    </row>
    <row r="111" spans="1:6" ht="14.25" customHeight="1">
      <c r="A111" s="27">
        <v>50000000</v>
      </c>
      <c r="B111" s="82" t="s">
        <v>9</v>
      </c>
      <c r="C111" s="74">
        <f t="shared" si="2"/>
        <v>2404000</v>
      </c>
      <c r="D111" s="28"/>
      <c r="E111" s="29">
        <v>2404000</v>
      </c>
      <c r="F111" s="67"/>
    </row>
    <row r="112" spans="1:6" ht="14.25" customHeight="1">
      <c r="A112" s="13">
        <v>50100000</v>
      </c>
      <c r="B112" s="100" t="s">
        <v>25</v>
      </c>
      <c r="C112" s="72">
        <f t="shared" si="2"/>
        <v>2404000</v>
      </c>
      <c r="D112" s="30"/>
      <c r="E112" s="18">
        <v>2404000</v>
      </c>
      <c r="F112" s="68"/>
    </row>
    <row r="113" spans="1:6" ht="24.75" customHeight="1" thickBot="1">
      <c r="A113" s="31">
        <v>50110000</v>
      </c>
      <c r="B113" s="101" t="s">
        <v>26</v>
      </c>
      <c r="C113" s="73">
        <f t="shared" si="2"/>
        <v>2404000</v>
      </c>
      <c r="D113" s="18"/>
      <c r="E113" s="18">
        <v>2404000</v>
      </c>
      <c r="F113" s="66"/>
    </row>
    <row r="114" spans="1:7" ht="16.5" customHeight="1" thickBot="1">
      <c r="A114" s="32"/>
      <c r="B114" s="102" t="s">
        <v>13</v>
      </c>
      <c r="C114" s="120">
        <f t="shared" si="2"/>
        <v>1482164230</v>
      </c>
      <c r="D114" s="33">
        <f>D9+D54+D91+D99+D111</f>
        <v>1444728035</v>
      </c>
      <c r="E114" s="33">
        <f>E9+E54+E91+E99+E111</f>
        <v>37436195</v>
      </c>
      <c r="F114" s="75">
        <f>F9+F54+F91+F99+F111</f>
        <v>5400000</v>
      </c>
      <c r="G114" s="1"/>
    </row>
    <row r="115" spans="1:7" ht="16.5" customHeight="1">
      <c r="A115" s="104"/>
      <c r="B115" s="105"/>
      <c r="C115" s="106"/>
      <c r="D115" s="106"/>
      <c r="E115" s="106"/>
      <c r="F115" s="106"/>
      <c r="G115" s="1"/>
    </row>
    <row r="116" spans="2:6" ht="31.5" customHeight="1">
      <c r="B116" s="34" t="s">
        <v>109</v>
      </c>
      <c r="C116" s="34" t="s">
        <v>110</v>
      </c>
      <c r="D116" s="34"/>
      <c r="E116" s="34"/>
      <c r="F116" s="34"/>
    </row>
  </sheetData>
  <sheetProtection/>
  <mergeCells count="6">
    <mergeCell ref="C6:C7"/>
    <mergeCell ref="A5:F5"/>
    <mergeCell ref="E6:F6"/>
    <mergeCell ref="A6:A7"/>
    <mergeCell ref="B6:B7"/>
    <mergeCell ref="D6:D7"/>
  </mergeCells>
  <printOptions/>
  <pageMargins left="0.86" right="0.16" top="0.2" bottom="0.17" header="0.2" footer="0.1574803149606299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Довольный пользователь Microsoft Office</cp:lastModifiedBy>
  <cp:lastPrinted>2017-04-24T07:52:14Z</cp:lastPrinted>
  <dcterms:created xsi:type="dcterms:W3CDTF">2002-01-16T10:20:38Z</dcterms:created>
  <dcterms:modified xsi:type="dcterms:W3CDTF">2017-04-24T13:13:28Z</dcterms:modified>
  <cp:category/>
  <cp:version/>
  <cp:contentType/>
  <cp:contentStatus/>
</cp:coreProperties>
</file>