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50" tabRatio="807" activeTab="0"/>
  </bookViews>
  <sheets>
    <sheet name="Додаток (Тарифи)" sheetId="1" r:id="rId1"/>
  </sheets>
  <definedNames/>
  <calcPr fullCalcOnLoad="1"/>
</workbook>
</file>

<file path=xl/sharedStrings.xml><?xml version="1.0" encoding="utf-8"?>
<sst xmlns="http://schemas.openxmlformats.org/spreadsheetml/2006/main" count="1207" uniqueCount="666">
  <si>
    <t>Ультразвукове обстеження « печінка + жовчний міхур + жовчні протоки + підшлункова залоза + селезінка» (ОЧП))</t>
  </si>
  <si>
    <t>Ультразвукове обстеження «плевральних синусів»</t>
  </si>
  <si>
    <t>Дослідження волосся з вій та брів на кліщ Демодекс</t>
  </si>
  <si>
    <t>Дослідження випотних рідин</t>
  </si>
  <si>
    <t>Ультразвукове обстеження «нирки + надниркові залози + сечовий міхур з визначенням залишкової сечі + передміхурова залоза»</t>
  </si>
  <si>
    <t>№                   п/п</t>
  </si>
  <si>
    <t>Одиниці виміру</t>
  </si>
  <si>
    <t>1.1.1</t>
  </si>
  <si>
    <t>1.1.2</t>
  </si>
  <si>
    <t>1.1.3</t>
  </si>
  <si>
    <t>1.1.4</t>
  </si>
  <si>
    <t>1.1.5</t>
  </si>
  <si>
    <t>1.2.1</t>
  </si>
  <si>
    <t>1.2.2</t>
  </si>
  <si>
    <t>1.2.3</t>
  </si>
  <si>
    <t>1.2.4</t>
  </si>
  <si>
    <t>1.2.5</t>
  </si>
  <si>
    <t>1.2.6</t>
  </si>
  <si>
    <t>1.3.1</t>
  </si>
  <si>
    <t>1.3.2</t>
  </si>
  <si>
    <t>1.3.3</t>
  </si>
  <si>
    <t>1.3.4</t>
  </si>
  <si>
    <t>1.3.5</t>
  </si>
  <si>
    <t>1.3.6</t>
  </si>
  <si>
    <t>1.3.7</t>
  </si>
  <si>
    <t>1.3.8</t>
  </si>
  <si>
    <t>1.3.9</t>
  </si>
  <si>
    <t>1.3.10</t>
  </si>
  <si>
    <t>1.3.11</t>
  </si>
  <si>
    <t>1.3.12</t>
  </si>
  <si>
    <t>1.3.13</t>
  </si>
  <si>
    <t>розділ І п.21</t>
  </si>
  <si>
    <t>розділ І п.22</t>
  </si>
  <si>
    <t>розділ І п.32</t>
  </si>
  <si>
    <t>розділ ІІ</t>
  </si>
  <si>
    <t>3</t>
  </si>
  <si>
    <t>1 відвідування</t>
  </si>
  <si>
    <t>4</t>
  </si>
  <si>
    <t>Бактеріологічне дослідження виділень з вух</t>
  </si>
  <si>
    <t>Рентгенографія кісток носа у 2-х проекціях</t>
  </si>
  <si>
    <t>Постановка реакції мікропреципітації (РМП)</t>
  </si>
  <si>
    <t>Визначення ревматоїдного фактору в сироватці крові</t>
  </si>
  <si>
    <t>3.1</t>
  </si>
  <si>
    <t xml:space="preserve">розділ І </t>
  </si>
  <si>
    <t>І.</t>
  </si>
  <si>
    <t>розділ І п.4</t>
  </si>
  <si>
    <t>Дослідження калу на дисбактеріоз</t>
  </si>
  <si>
    <t>Послуги з провадження господарської  та/або виробничої діяльності</t>
  </si>
  <si>
    <t xml:space="preserve">* -  ПЕРЕЛІК платних послуг, які можуть надаватися в державних та комунальних закладах охорони здоров'я, вищих медичних навчальних закладах та науково-дослідних установах, затверджений  постановою Кабінету Міністрів України від 17 вересня 1996 р. № 1138 </t>
  </si>
  <si>
    <t>1 огляд</t>
  </si>
  <si>
    <t>Визначення загального аналізу сечі</t>
  </si>
  <si>
    <t>Надання в користування автомобільних стоянок, паркування автомобілів та інших транспортних засобів:</t>
  </si>
  <si>
    <t>Дослідження мазків виділень із сечостатевих органів (у тому числі на флору, трихомонади, гонококи, гриби)</t>
  </si>
  <si>
    <t>Лікаря-хірурга-проктолога</t>
  </si>
  <si>
    <t>Лікарем-гематологом</t>
  </si>
  <si>
    <t>Лікарем-ендокринологом</t>
  </si>
  <si>
    <t>Лікарем-невропатологом</t>
  </si>
  <si>
    <t>Лікарем-отоларингологом</t>
  </si>
  <si>
    <t>Лікарем-офтальмологом</t>
  </si>
  <si>
    <t>Лікаря-гематолога</t>
  </si>
  <si>
    <t>5</t>
  </si>
  <si>
    <t>6</t>
  </si>
  <si>
    <t>7</t>
  </si>
  <si>
    <t>8</t>
  </si>
  <si>
    <t>9</t>
  </si>
  <si>
    <t>11</t>
  </si>
  <si>
    <t>12</t>
  </si>
  <si>
    <t>Ультразвукове обстеження «сечовий міхур з визначенням залишкової сечі»</t>
  </si>
  <si>
    <t>Ультразвукове обстеження передміхурової залози</t>
  </si>
  <si>
    <t>Ультразвукове обстеження яєчок</t>
  </si>
  <si>
    <t>Ультразвукове обстеження «матка + яєчники»</t>
  </si>
  <si>
    <t>Визначення резус-фактору крові</t>
  </si>
  <si>
    <t>Визначення електролітів Na/K/Cl</t>
  </si>
  <si>
    <t>Рентгенографія хребта (поперековий відділ) у 2-х проекціях</t>
  </si>
  <si>
    <t>Рентгенографія передпліччя у 2-х проекціях</t>
  </si>
  <si>
    <t>Рентгенографія нижньої щелепи у 2-х проекціях</t>
  </si>
  <si>
    <t>Ультразвукове обстеження «нирки + надниркові залози + сечовий міхур з визначенням залишкової сечі + матка+яєчники»</t>
  </si>
  <si>
    <t>1 обстеження</t>
  </si>
  <si>
    <t>Аудіометричне обстеження:</t>
  </si>
  <si>
    <t>-</t>
  </si>
  <si>
    <t>1 в'їзд</t>
  </si>
  <si>
    <t>Визначення білкових фракцій в сироватці крові фотометричним фосфатним методом</t>
  </si>
  <si>
    <t>Визначення сечової кислоти в сироватці крові</t>
  </si>
  <si>
    <t>Рентгеноскопія органів черевної порожнини (оглядова)</t>
  </si>
  <si>
    <t>1 ліжко- день</t>
  </si>
  <si>
    <t>Визначення фібрину та розрахунок фібриногену в плазмі крові</t>
  </si>
  <si>
    <t>Лікаря-нефролога</t>
  </si>
  <si>
    <t>5.3.39</t>
  </si>
  <si>
    <t>10</t>
  </si>
  <si>
    <t>Дослідження крові на стерильність</t>
  </si>
  <si>
    <t>6.1</t>
  </si>
  <si>
    <t>6.2</t>
  </si>
  <si>
    <t>6.3</t>
  </si>
  <si>
    <t>6.4</t>
  </si>
  <si>
    <t>6.5</t>
  </si>
  <si>
    <t>6.6</t>
  </si>
  <si>
    <t>6.7</t>
  </si>
  <si>
    <t>6.8</t>
  </si>
  <si>
    <t>6.9</t>
  </si>
  <si>
    <t>6.10</t>
  </si>
  <si>
    <t>6.11</t>
  </si>
  <si>
    <t>6.12</t>
  </si>
  <si>
    <t>6.13</t>
  </si>
  <si>
    <t>6.14</t>
  </si>
  <si>
    <t>6.15</t>
  </si>
  <si>
    <t>6.16</t>
  </si>
  <si>
    <t>6.17</t>
  </si>
  <si>
    <t>6.18</t>
  </si>
  <si>
    <t xml:space="preserve">Оздоровчий масаж шийно-грудного відділу хребта (15 хв.) </t>
  </si>
  <si>
    <t>Визначення глюкози у крові глюкозооксидазним методом</t>
  </si>
  <si>
    <t>Визначення глюкози у сечі глюкозооксидазним методом</t>
  </si>
  <si>
    <t>Проведення езофагодуоденоскопії</t>
  </si>
  <si>
    <t>Проведення колоноскопії</t>
  </si>
  <si>
    <t>Проведення ректороманоскопії</t>
  </si>
  <si>
    <t>Визначення групи крові</t>
  </si>
  <si>
    <t>Визначення активності гамаглутамілтранс-пептідази (ГГТ) в сироватці крові</t>
  </si>
  <si>
    <t>Ендоскопічні дослідження:</t>
  </si>
  <si>
    <t>5.2.1</t>
  </si>
  <si>
    <t>Ультразвукове обстеження «печінка + жовчний міхур + жовчні протоки + підшлункова залоза+ селезінка» (ОЧП) + (нирки+надниркові залози)</t>
  </si>
  <si>
    <t>Лікаря-кардіолога</t>
  </si>
  <si>
    <t>Лікаря-терапевта</t>
  </si>
  <si>
    <t>Функціональні обстеження:</t>
  </si>
  <si>
    <t>2.2</t>
  </si>
  <si>
    <t>2.3</t>
  </si>
  <si>
    <t>2.4</t>
  </si>
  <si>
    <t>2.5</t>
  </si>
  <si>
    <t>2.6</t>
  </si>
  <si>
    <t>2.7</t>
  </si>
  <si>
    <t>2.8</t>
  </si>
  <si>
    <t>2.9</t>
  </si>
  <si>
    <t>2.10</t>
  </si>
  <si>
    <t>2.11</t>
  </si>
  <si>
    <t>2.12</t>
  </si>
  <si>
    <t>2.13</t>
  </si>
  <si>
    <t>1.1</t>
  </si>
  <si>
    <t>2.1</t>
  </si>
  <si>
    <t>Дослідження секрету простати</t>
  </si>
  <si>
    <t>Визначення креатиніну в сироватці крові</t>
  </si>
  <si>
    <t>Дослідження слизу з носа і зіву на дифтерію з профілактичною метою</t>
  </si>
  <si>
    <t>Рентгенографія ліктьового суглоба в 1-й проекції</t>
  </si>
  <si>
    <t xml:space="preserve">Рентгенографія ребер </t>
  </si>
  <si>
    <t>Ультразвукове обстеження м'яких тканин</t>
  </si>
  <si>
    <t>Реоенцефалографія (РЕГ) без проби</t>
  </si>
  <si>
    <t>Рентгенографія ліктьового суглоба  в 2-х проекціях</t>
  </si>
  <si>
    <t>Рентгенографія хребта (поперековий відділ) в 1-й проекції</t>
  </si>
  <si>
    <t>Ультразвукове обстеження щитоподібної залози</t>
  </si>
  <si>
    <t>Стажування лікарів (провізорів) - інтернів, якщо ці лікарі (провізори) - інтерни: закінчили державні вищі медичні (фармацевтичні) заклади освіти на умовах контракту</t>
  </si>
  <si>
    <t>1 місяць</t>
  </si>
  <si>
    <t>1 довідка</t>
  </si>
  <si>
    <t>Внутрішньовенна ін'єкція (без вартості лікарського засобу)</t>
  </si>
  <si>
    <t>Електростимуляція</t>
  </si>
  <si>
    <t>Лікарем-ортопедо-травматологом</t>
  </si>
  <si>
    <t xml:space="preserve">Медичне обслуговування громадян, які тимчасово перебувають на лікуванні у стаціонарному відділенні </t>
  </si>
  <si>
    <t>Лікаря-отоларинголога</t>
  </si>
  <si>
    <t>Реовазографія верхніх або нижніх кінцівок з пробою</t>
  </si>
  <si>
    <t>Реовазографія верхніх або нижніх кінцівок без проби</t>
  </si>
  <si>
    <t>Дослідження калу на дизгрупу і сальмонельоз (патогенні ентеробактерії)</t>
  </si>
  <si>
    <t>Рентгенографія плечового суглобу у 2-х проекціях</t>
  </si>
  <si>
    <t>Рентгенографія плечового суглобу у 1-й проекції</t>
  </si>
  <si>
    <t>Рентгенографія органів грудної клітки в 1-й проекції</t>
  </si>
  <si>
    <t>Рентгенографія органів грудної клітки у 2-х проекціях</t>
  </si>
  <si>
    <t>Медичні огляди:</t>
  </si>
  <si>
    <t xml:space="preserve">Оздоровчий масаж інших ділянок (10 хв.) </t>
  </si>
  <si>
    <t>1 аналіз</t>
  </si>
  <si>
    <t>Ультразвукова терапія</t>
  </si>
  <si>
    <t>Магнітотерапія</t>
  </si>
  <si>
    <t>Лазеротерапія на 20 хв.</t>
  </si>
  <si>
    <t>1 дослідження</t>
  </si>
  <si>
    <t>розділ І п.8</t>
  </si>
  <si>
    <t>розділ І п.10</t>
  </si>
  <si>
    <t>розділ І п.13</t>
  </si>
  <si>
    <t>Аудіометрія</t>
  </si>
  <si>
    <t>Електрокардіографія (ЕКГ)</t>
  </si>
  <si>
    <t>Функція зовнішнього дихання</t>
  </si>
  <si>
    <t>Ультразвукове обстеження лімфатичних вузлів</t>
  </si>
  <si>
    <t>Видача копії медичної довідки (до посвідчення водія)</t>
  </si>
  <si>
    <t>Видача копії медичної довідки (форми 086/О)</t>
  </si>
  <si>
    <t>Акушером оглядового кабінету</t>
  </si>
  <si>
    <t>Доплерографія периферичних судин</t>
  </si>
  <si>
    <t>Визначення сечовини в сироватці крові</t>
  </si>
  <si>
    <t>до рішення виконавчого комітету</t>
  </si>
  <si>
    <t xml:space="preserve">Послуги, що надаються згідно з функціональними повноваженнями </t>
  </si>
  <si>
    <t>Дослідження копрограми</t>
  </si>
  <si>
    <t>Рентгенографія шийного відділу хребта у 2-х проекціях</t>
  </si>
  <si>
    <t>Голкорефлексотерапія</t>
  </si>
  <si>
    <t>1 сеанс</t>
  </si>
  <si>
    <t>Рентгенографія плечової кістки в 1-й проекції</t>
  </si>
  <si>
    <t xml:space="preserve">Рентгенографія плечової кістки у 2-х проекціях </t>
  </si>
  <si>
    <t>Визначення швидкості осідання еритроцитів (ШОЕ)</t>
  </si>
  <si>
    <t>Бактеріологічний посів виділень з кон'юнктиви очей</t>
  </si>
  <si>
    <t>8.1</t>
  </si>
  <si>
    <t>Внутрішньом'язова ін'єкція (без вартості лікарського засобу)</t>
  </si>
  <si>
    <t>Видача копії медичної довідки (про флюорографічне обстеження)</t>
  </si>
  <si>
    <t>розділ І п.30</t>
  </si>
  <si>
    <t>Лікаря-ортопедо-травматолога</t>
  </si>
  <si>
    <t>Лікаря-хірурга</t>
  </si>
  <si>
    <t>Лікаря-гастроентеролога</t>
  </si>
  <si>
    <t>Бактеріологічне дослідження слизу з носа на патогенний стафілокок</t>
  </si>
  <si>
    <t>Підводний душ-масаж (30хв.)</t>
  </si>
  <si>
    <t>Лікаря-ендокринолога</t>
  </si>
  <si>
    <t>Лікаря-ревматолога</t>
  </si>
  <si>
    <t>Лікаря-невропатолога</t>
  </si>
  <si>
    <t>12.1</t>
  </si>
  <si>
    <t>12.2</t>
  </si>
  <si>
    <t>Визначення активності аланінамінотрансферази (АЛаТ) в сироватці крові</t>
  </si>
  <si>
    <t>Діагностичні послуги:</t>
  </si>
  <si>
    <t>1 ліжко-день</t>
  </si>
  <si>
    <t>1 операція</t>
  </si>
  <si>
    <t>1 процедура</t>
  </si>
  <si>
    <t>1 ін'єкція</t>
  </si>
  <si>
    <t>Проведення спірометрії</t>
  </si>
  <si>
    <t>Реоенцефалографія (РЕГ) з пробою</t>
  </si>
  <si>
    <t>Найменування послуги</t>
  </si>
  <si>
    <t>Визначення білірубіну та його фракцій в сироватці крові</t>
  </si>
  <si>
    <t>Визначення загального білку в сироватці крові</t>
  </si>
  <si>
    <t>Надання в користування автомобільних стоянок</t>
  </si>
  <si>
    <t>1 доба</t>
  </si>
  <si>
    <t>Паркування автомобілів та інших транспортних засобів</t>
  </si>
  <si>
    <t>Процедури з метою профілактики захворювань та зміцнення здоров'я дорослого населення:</t>
  </si>
  <si>
    <t>Бальнеологічні процедури з метою профілактики захворювань та зміцнення здоров'я дорослого населення:</t>
  </si>
  <si>
    <t>Оздоровчий масаж:</t>
  </si>
  <si>
    <t>Визначення антибіотикограми при дослідженні біологічного матеріалу</t>
  </si>
  <si>
    <t>Проведення пневмотахометрії</t>
  </si>
  <si>
    <t>Видача копії медичної довідки:</t>
  </si>
  <si>
    <t>УВЧ - терапія</t>
  </si>
  <si>
    <t>СВЧ – терапія (дециметрові хвилі)</t>
  </si>
  <si>
    <t>Ампліпульстерапія</t>
  </si>
  <si>
    <t>Ультра - фіолетове опромінення (кварц) 5хв</t>
  </si>
  <si>
    <t>Цистоскопія оглядова</t>
  </si>
  <si>
    <t>Бактеріологічне дослідження  біологічного матеріалу на кандиди (грибкову флору)</t>
  </si>
  <si>
    <t xml:space="preserve">Ультразвукові обстеження: </t>
  </si>
  <si>
    <t>Визначення мікроальбуміну сечі</t>
  </si>
  <si>
    <t>Рентгенографія грудного відділу хребта у 2-х проекціях</t>
  </si>
  <si>
    <t>5.4.2</t>
  </si>
  <si>
    <t>5.4.3</t>
  </si>
  <si>
    <t>5.4.4</t>
  </si>
  <si>
    <t>5.4.5</t>
  </si>
  <si>
    <t>5.4.6</t>
  </si>
  <si>
    <t>5.4.7</t>
  </si>
  <si>
    <t>5.4.8</t>
  </si>
  <si>
    <t>5.5.2</t>
  </si>
  <si>
    <t>5.5.3</t>
  </si>
  <si>
    <t>Рентгенографія хребта (куприк) у 2-х проекціях</t>
  </si>
  <si>
    <t>Рентгенографія кісток таза (кульшових суглобів)</t>
  </si>
  <si>
    <t>Визначення часу згортання крові</t>
  </si>
  <si>
    <t>Визначення часу кровотечі</t>
  </si>
  <si>
    <t>Підрахунок ретикулоцитів</t>
  </si>
  <si>
    <t>Рентгенографія черепа у 2-х проекціях</t>
  </si>
  <si>
    <t>Рентгенографія скроневої кістки у 2-х проекціях</t>
  </si>
  <si>
    <t>Забір крові з вени для гематологічних досліджень та дослідження на групу крові та резус-фактор</t>
  </si>
  <si>
    <t>Забір крові з вени для досліджень показників згортальної системи</t>
  </si>
  <si>
    <t xml:space="preserve">Забір крові з вени для біохімічних досліджень </t>
  </si>
  <si>
    <t>Визначення загального аналізу крові на гематологічному аналізаторі</t>
  </si>
  <si>
    <t>Визначення загального білірубіну  в сироватці крові на біохімічному аналізаторі Pentra C400</t>
  </si>
  <si>
    <t>Визначення прямого білірубіну  в сироватці крові на біохімічному аналізаторі Pentra C400</t>
  </si>
  <si>
    <t>Визначення загального білку в сироватці крові на біохімічному аналізаторі Pentra C400</t>
  </si>
  <si>
    <t>Визначення альбуміну в сироватці крові на біохімічному аналізаторі Pentra C400</t>
  </si>
  <si>
    <t>Визначення сечової кислоти в сироватці крові на біохімічному аналізаторі Pentra C400</t>
  </si>
  <si>
    <t>Визначення креатиніну в сироватці крові на біохімічному аналізаторі Pentra C400</t>
  </si>
  <si>
    <t>Визначення сечовини в сироватці крові на біохімічному аналізаторі Pentra C400</t>
  </si>
  <si>
    <t>Визначення заліза в сироватці крові на біохімічному аналізаторі Pentra C400</t>
  </si>
  <si>
    <t>Гематологічні дослідження:</t>
  </si>
  <si>
    <t>Біохімічні дослідження:</t>
  </si>
  <si>
    <t xml:space="preserve">Медичне обслуговування іноземних громадян, які тимчасово перебувають на лікуванні у стаціонарному відділенні </t>
  </si>
  <si>
    <t>1.2</t>
  </si>
  <si>
    <t>1.3</t>
  </si>
  <si>
    <t>Рентгенографія шийного відділу хребта в 1-й проекції</t>
  </si>
  <si>
    <t>Рентгенографія колінного суглобу у 2-х проекціях</t>
  </si>
  <si>
    <t>Рентгенографія гомілко-ступневого суглобу у 2-х проекціях</t>
  </si>
  <si>
    <t>Рентгенографія гомілко - ступневого суглобу в 1-й проекції</t>
  </si>
  <si>
    <t xml:space="preserve">Рентгенографія стегнової кістки в 1-й проекції </t>
  </si>
  <si>
    <t>Рентгенографія стегнової кістки у 2-х проекціях</t>
  </si>
  <si>
    <t>Визначення протромбінового часу та МНВ (міжнародне нормалізоване відношення)</t>
  </si>
  <si>
    <t>Визначення активності аспартатамінотрансферази (АСаТ) в сироватці крові</t>
  </si>
  <si>
    <t>Визначення активності лужної фосфатази  в сироватці крові</t>
  </si>
  <si>
    <t>Виявлення в крові клітин червоного вовчаку (LE-клітин)</t>
  </si>
  <si>
    <t xml:space="preserve">Оздоровчий масаж плечевого поясу + верхні кінцівки (20 хв.) </t>
  </si>
  <si>
    <t xml:space="preserve">Оздоровчий масаж поперекового відділу хребта +нижні кінцівки (20 хв.) </t>
  </si>
  <si>
    <t>Оздоровчий масаж хребта (25 хв.)</t>
  </si>
  <si>
    <t>Визначення активності L-амілази у крові за  Каравеєм</t>
  </si>
  <si>
    <t>Виявлення ацетону в сечі (експрес-реакція)</t>
  </si>
  <si>
    <t>Дослідження калу на яйця гельмінтів</t>
  </si>
  <si>
    <t xml:space="preserve">Дослідження калу на лямблії </t>
  </si>
  <si>
    <t>Визначення еритроцитів з базальною зернистістю</t>
  </si>
  <si>
    <t>5.3.8</t>
  </si>
  <si>
    <t>5.4.1</t>
  </si>
  <si>
    <t>5.5.1</t>
  </si>
  <si>
    <t>5.3.1</t>
  </si>
  <si>
    <t>5.3.2</t>
  </si>
  <si>
    <t>5.3.3</t>
  </si>
  <si>
    <t>5.3.4</t>
  </si>
  <si>
    <t>5.3.5</t>
  </si>
  <si>
    <t>5.3.6</t>
  </si>
  <si>
    <t>5.3.7</t>
  </si>
  <si>
    <t>Ультразвукове обстеження «нирки + надниркові залози»</t>
  </si>
  <si>
    <t xml:space="preserve">Оглядова урографія </t>
  </si>
  <si>
    <t>Проведення перев'язки (без вартості медикаментів)</t>
  </si>
  <si>
    <t>Лікаря-офтальмолога</t>
  </si>
  <si>
    <t>5.3.9</t>
  </si>
  <si>
    <t>5.3.10</t>
  </si>
  <si>
    <t>5.3.11</t>
  </si>
  <si>
    <t>5.3.12</t>
  </si>
  <si>
    <t>5.3.13</t>
  </si>
  <si>
    <t>5.3.14</t>
  </si>
  <si>
    <t>5.3.15</t>
  </si>
  <si>
    <t>5.3.16</t>
  </si>
  <si>
    <t>5.3.17</t>
  </si>
  <si>
    <t>5.3.18</t>
  </si>
  <si>
    <t>5.3.19</t>
  </si>
  <si>
    <t>5.3.20</t>
  </si>
  <si>
    <t>5.3.21</t>
  </si>
  <si>
    <t>5.3.22</t>
  </si>
  <si>
    <t>5.3.23</t>
  </si>
  <si>
    <t>5.3.24</t>
  </si>
  <si>
    <t>5.3.25</t>
  </si>
  <si>
    <t>5.3.26</t>
  </si>
  <si>
    <t>5.3.27</t>
  </si>
  <si>
    <t>5.3.28</t>
  </si>
  <si>
    <t>5.3.29</t>
  </si>
  <si>
    <t>5.3.30</t>
  </si>
  <si>
    <t>5.3.31</t>
  </si>
  <si>
    <t>5.3.32</t>
  </si>
  <si>
    <t>5.3.33</t>
  </si>
  <si>
    <t>5.3.34</t>
  </si>
  <si>
    <t>5.3.35</t>
  </si>
  <si>
    <t>5.3.36</t>
  </si>
  <si>
    <t>5.3.37</t>
  </si>
  <si>
    <t>5.3.38</t>
  </si>
  <si>
    <t>розділ ІІ п.1</t>
  </si>
  <si>
    <t>Бактеріологічний посів сечі</t>
  </si>
  <si>
    <t>Рентгенографія ключиці в 1-й проекції</t>
  </si>
  <si>
    <t>Підрахунок форменних елементів сечі за Нечипоренком</t>
  </si>
  <si>
    <t>Лікарем-хірургом</t>
  </si>
  <si>
    <t>5.2</t>
  </si>
  <si>
    <t>5.3</t>
  </si>
  <si>
    <t>5.4</t>
  </si>
  <si>
    <t>5.5</t>
  </si>
  <si>
    <t>Флюорографія  ОГК</t>
  </si>
  <si>
    <t xml:space="preserve">Ультразвукове обстеження суглобів та кісток  </t>
  </si>
  <si>
    <t>Дослідження спинномозкової рідини</t>
  </si>
  <si>
    <t>Визначення  кальцію в сироватці крові на біохімічному аналізаторі Pentra C400</t>
  </si>
  <si>
    <t>Визначення  фосфору в сироватці крові на біохімічному аналізаторі Pentra C400</t>
  </si>
  <si>
    <t>1 забір</t>
  </si>
  <si>
    <t>4.2.</t>
  </si>
  <si>
    <t>4.1.</t>
  </si>
  <si>
    <t>4.3.</t>
  </si>
  <si>
    <t>4.4.</t>
  </si>
  <si>
    <t>4.5.</t>
  </si>
  <si>
    <t>4.6.</t>
  </si>
  <si>
    <t>4.7.</t>
  </si>
  <si>
    <t>4.8.</t>
  </si>
  <si>
    <t>4.9.</t>
  </si>
  <si>
    <t>4.10.</t>
  </si>
  <si>
    <t>Визначення  холестерину ЛПВЩ  ферментативним методом</t>
  </si>
  <si>
    <t>Визначення  холестерину ЛПНЩ  ферментативним методом</t>
  </si>
  <si>
    <t xml:space="preserve">Визначення протромбінового часу </t>
  </si>
  <si>
    <t>Визначення АЧТЧ (активований частковий протромбіновий час)</t>
  </si>
  <si>
    <t>Визначення фібриногену в плазмі крові по Клаусу</t>
  </si>
  <si>
    <t xml:space="preserve">Визначення С -реактивного білку в сироватці крові </t>
  </si>
  <si>
    <t>Визначення активності L-амілази у крові на біохімічному аналізаторі Pentra C400</t>
  </si>
  <si>
    <t xml:space="preserve">Визначення добової протеїнурії </t>
  </si>
  <si>
    <t>Визначення антистрептозілину у-О в сироватці крові</t>
  </si>
  <si>
    <t>Визначення активності аланінамінотрансферази (АЛаТ) в сироватці крові на біохімічному аналізаторі Pentra C400</t>
  </si>
  <si>
    <t>Визначення активності аспартатамінотрансферази (АСаТ) в сироватці крові на біохімічному аналізаторі Pentra C400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</si>
  <si>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</si>
  <si>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</si>
  <si>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</si>
  <si>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</si>
  <si>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</si>
  <si>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</si>
  <si>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</si>
  <si>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</si>
  <si>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</si>
  <si>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</si>
  <si>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</si>
  <si>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</si>
  <si>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</si>
  <si>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</si>
  <si>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</si>
  <si>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</si>
  <si>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</si>
  <si>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</si>
  <si>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</si>
  <si>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</si>
  <si>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</si>
  <si>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</si>
  <si>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</si>
  <si>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4.35.</t>
  </si>
  <si>
    <t>4.34.</t>
  </si>
  <si>
    <t>4.36.</t>
  </si>
  <si>
    <t>4.37.</t>
  </si>
  <si>
    <t>4.38.</t>
  </si>
  <si>
    <t>4.39.</t>
  </si>
  <si>
    <t>4.40.</t>
  </si>
  <si>
    <t>4.41.</t>
  </si>
  <si>
    <t>4.42.</t>
  </si>
  <si>
    <t>4.43.</t>
  </si>
  <si>
    <t>4.44.</t>
  </si>
  <si>
    <t>4.45.</t>
  </si>
  <si>
    <t>4.46.</t>
  </si>
  <si>
    <t>4.47.</t>
  </si>
  <si>
    <t>4.48.</t>
  </si>
  <si>
    <t>4.49.</t>
  </si>
  <si>
    <t>4.50.</t>
  </si>
  <si>
    <t>4.51.</t>
  </si>
  <si>
    <t>4.52.</t>
  </si>
  <si>
    <t>4.53.</t>
  </si>
  <si>
    <t>4.56.</t>
  </si>
  <si>
    <t>4.57.</t>
  </si>
  <si>
    <t>4.58.</t>
  </si>
  <si>
    <t>4.59.</t>
  </si>
  <si>
    <t>4.60.</t>
  </si>
  <si>
    <t>4.62.</t>
  </si>
  <si>
    <t>4.63.</t>
  </si>
  <si>
    <t>4.77.</t>
  </si>
  <si>
    <t>4.78.</t>
  </si>
  <si>
    <t>4.79.</t>
  </si>
  <si>
    <t>4.80.</t>
  </si>
  <si>
    <t>4.82.</t>
  </si>
  <si>
    <t>4.83.</t>
  </si>
  <si>
    <t>4.84.</t>
  </si>
  <si>
    <t>4.85.</t>
  </si>
  <si>
    <t>4.86.</t>
  </si>
  <si>
    <t>4.87.</t>
  </si>
  <si>
    <t>4.88.</t>
  </si>
  <si>
    <t>4.89.</t>
  </si>
  <si>
    <t>4.90.</t>
  </si>
  <si>
    <t>4.64.</t>
  </si>
  <si>
    <t>4.65.</t>
  </si>
  <si>
    <t>4.66.</t>
  </si>
  <si>
    <t>4.67.</t>
  </si>
  <si>
    <t>4.68.</t>
  </si>
  <si>
    <t>4.69.</t>
  </si>
  <si>
    <t>4.70.</t>
  </si>
  <si>
    <t>4.72.</t>
  </si>
  <si>
    <t>4.73.</t>
  </si>
  <si>
    <t>4.74.</t>
  </si>
  <si>
    <t>4.75.</t>
  </si>
  <si>
    <t>4.76.</t>
  </si>
  <si>
    <t>4.81.</t>
  </si>
  <si>
    <t>Рентгенографія кісток кисті в 1-й проекції</t>
  </si>
  <si>
    <t>Рентгенографія кісток кисті у 2-х проекціях</t>
  </si>
  <si>
    <t>Рентгенографія кісток гомілки у 2-х проекціях</t>
  </si>
  <si>
    <t xml:space="preserve">Рентгенографія кісток ступні в 1-й проекції </t>
  </si>
  <si>
    <t>Рентгенографія кісток ступні у 2-х проекціях</t>
  </si>
  <si>
    <t>Забір крові в поліклініці:</t>
  </si>
  <si>
    <t>Рентгенологічні обстеження:</t>
  </si>
  <si>
    <t>6.19</t>
  </si>
  <si>
    <t>Душ-шарко (10хв.)</t>
  </si>
  <si>
    <t>розділ ІІ п.2</t>
  </si>
  <si>
    <t>Оздоровчий масаж, гімнастика, бальнеологічні процедури з метою профілактики захворювань та зміцнення здоров'я дорослого населення:</t>
  </si>
  <si>
    <t>7.1</t>
  </si>
  <si>
    <t>7.1.5</t>
  </si>
  <si>
    <t>7.1.6</t>
  </si>
  <si>
    <t>7.1.7</t>
  </si>
  <si>
    <t>7.1.2</t>
  </si>
  <si>
    <t>7.1.4</t>
  </si>
  <si>
    <t>7.1.3</t>
  </si>
  <si>
    <t>7.1.1</t>
  </si>
  <si>
    <t>1 год</t>
  </si>
  <si>
    <t xml:space="preserve">Визначення загального аналізу крові на гематологічному аналізаторі із підрахунком лейкоформули та тромбоцитів </t>
  </si>
  <si>
    <t>Дослідження сечі:</t>
  </si>
  <si>
    <t>Дослідження калу:</t>
  </si>
  <si>
    <t>Клінічні дослідження:</t>
  </si>
  <si>
    <t>Бактеріологічні дослідження:</t>
  </si>
  <si>
    <t>Лікаря-рефлексотерапевта</t>
  </si>
  <si>
    <t>Транспортні послуги (перевезення вантажів),здійснення вантажних робіт:</t>
  </si>
  <si>
    <t>Аналізи крові:</t>
  </si>
  <si>
    <t>5.1.1</t>
  </si>
  <si>
    <t>5.1.2</t>
  </si>
  <si>
    <t>5.1.3</t>
  </si>
  <si>
    <t>5.1.4</t>
  </si>
  <si>
    <t>5.1.5</t>
  </si>
  <si>
    <t>5.1.6</t>
  </si>
  <si>
    <t>5.1.7</t>
  </si>
  <si>
    <t>5.1.8</t>
  </si>
  <si>
    <t>5.1.9</t>
  </si>
  <si>
    <t>5.1.10</t>
  </si>
  <si>
    <t>5.1.11</t>
  </si>
  <si>
    <t>5.1.12</t>
  </si>
  <si>
    <t>5.1.13</t>
  </si>
  <si>
    <t>5.1.14</t>
  </si>
  <si>
    <t>5.1.15</t>
  </si>
  <si>
    <t>5.1.</t>
  </si>
  <si>
    <t>4.54</t>
  </si>
  <si>
    <t>4.55</t>
  </si>
  <si>
    <t>4.61</t>
  </si>
  <si>
    <t>Лікарем-отоларингологом (окремі випадки)</t>
  </si>
  <si>
    <t>2.14</t>
  </si>
  <si>
    <t>2.15</t>
  </si>
  <si>
    <t>Лікарем-офтальмологом (окремі випадки)</t>
  </si>
  <si>
    <t>Лікаря-офтальмолога (окремі випадки)</t>
  </si>
  <si>
    <t>Лікаря-отоларинголога (окремі випадки)</t>
  </si>
  <si>
    <t>6.20</t>
  </si>
  <si>
    <t>Визначення С-реактивного білку в сироватці крові турбідиметричним методом</t>
  </si>
  <si>
    <t>Лікаря-уролога (чол)</t>
  </si>
  <si>
    <t>Лікаря-уролога (жін)</t>
  </si>
  <si>
    <t>Лікарем-терапевтом</t>
  </si>
  <si>
    <t>Лікарем-урологом (чол)</t>
  </si>
  <si>
    <t>Лікарем-урологом (жін)</t>
  </si>
  <si>
    <t>Попередні профілактичні та періодичні медичні огляди лікарями-спеціалістами, відповідно до вимог наказів МОЗ України № 246 від 21.05.07р. та № 280 від 23.07.02р.:</t>
  </si>
  <si>
    <t xml:space="preserve"> Бактеріологічне дослідження біологічного матеріалу  мокротиння/БАЛ/слизу із зіву та носа/ виділень із трахеї чи бронхів)</t>
  </si>
  <si>
    <t xml:space="preserve"> Бактеріологічне дослідження урогенітальних виділень </t>
  </si>
  <si>
    <t>Інгаляції без медикаментів</t>
  </si>
  <si>
    <t>Бішофітні ванни (15хв.)</t>
  </si>
  <si>
    <t>Хвойні ванни (15хв.)</t>
  </si>
  <si>
    <t>Морські (соляні) ванни (15хв.)</t>
  </si>
  <si>
    <t>Скіпідарні ванни ( 15хв. )</t>
  </si>
  <si>
    <t>Електрофорез без лікарських речовин постійним струмом</t>
  </si>
  <si>
    <t>Дарсонвалізація на 12 хв.</t>
  </si>
  <si>
    <t>Озокерито-парафінові аплікації на 20хв</t>
  </si>
  <si>
    <t>попередні профілактичні медичні огляди при прийнятті на роботу та для отримання посвідчення водія транспортних засобів (крім випадків, коли медичні огляди проводяться за направленнями органів державної служби зайнятості), медичні огляди для отримання дозволу на право отримання та носіння зброї громадянами, а також відповідні періодичні профілактичні медичні огляди.</t>
  </si>
  <si>
    <t>Медичні огляди для отримання посвідчення водія транспортних засобів (крім випадків, коли медичні огляди проводяться за направленнями органів державної служби зайнятості)</t>
  </si>
  <si>
    <t>Рентгенографія черепа в 1-й проекції</t>
  </si>
  <si>
    <t>Рентгенографія нижньої щелепи в 1-й проекції</t>
  </si>
  <si>
    <t>Рентгенографія шийного відділу хребта-функціональні проби</t>
  </si>
  <si>
    <t>5.3.40</t>
  </si>
  <si>
    <t>5.3.41</t>
  </si>
  <si>
    <t>5.3.42</t>
  </si>
  <si>
    <t>Рентгенографія колоносових пазух в 1-й проекції</t>
  </si>
  <si>
    <t>Рентгенографія поперекового відділу хребта - функціональні проби</t>
  </si>
  <si>
    <t xml:space="preserve">Рентгенографія кульшового суглобу в 1-й проекції </t>
  </si>
  <si>
    <t xml:space="preserve">Рентгенографія кульшового суглобу в 2-х проекціях </t>
  </si>
  <si>
    <t>Визначення тригліцеридів в сироватці крові на біохімічному аналізаторі Penrta C 400</t>
  </si>
  <si>
    <t>Визначення глікозильованого гемоглобіну (імунофлуоресцентним методом)</t>
  </si>
  <si>
    <t>Дослідження калу на приховану кров (імунофлуоресцентним методом)</t>
  </si>
  <si>
    <t>Дослідження на тропонін І в крові (імунофлуоресцентним методом)</t>
  </si>
  <si>
    <t>Дослідження на D-димер в крові (імунофлуоресцентним методом)</t>
  </si>
  <si>
    <t>Дослідження на прокальцітонін в крові (імунофлуоресцентним методом)</t>
  </si>
  <si>
    <t>Дослідження  на простатспецифічний антиген (ПСА) в крові (імунофлуоресцентним методом)</t>
  </si>
  <si>
    <t>Дослідження на вільний тироксин (Т4) в крові (імунофлуоресцентним методом)</t>
  </si>
  <si>
    <t>Дослідження на тиреотропний гормон (ТТГ) в крові (імунофлуоресцентним методом)</t>
  </si>
  <si>
    <t xml:space="preserve">Визначення магнію в сироватці крові </t>
  </si>
  <si>
    <t xml:space="preserve">Визначення загального холестерину  ферментативним методом </t>
  </si>
  <si>
    <t>Визначення кальцію в сироватці крові</t>
  </si>
  <si>
    <t>4.71.</t>
  </si>
  <si>
    <t>Проведення бронхоскопії</t>
  </si>
  <si>
    <t>5.5.4</t>
  </si>
  <si>
    <t>5.5.5</t>
  </si>
  <si>
    <t>Лікаря з функціональної діагностики</t>
  </si>
  <si>
    <t>Лікаря фізичної та реабілітаційної медицини</t>
  </si>
  <si>
    <t>6.21</t>
  </si>
  <si>
    <t>Лікаря-пульманолога</t>
  </si>
  <si>
    <t>Оперативне видалення нігтьової пластини(без вартості медикаментів)</t>
  </si>
  <si>
    <t>7.1.8</t>
  </si>
  <si>
    <t>7.1.9</t>
  </si>
  <si>
    <t>7.1.10</t>
  </si>
  <si>
    <t>Накладання гіпсових пов'язок</t>
  </si>
  <si>
    <t>7.1.11</t>
  </si>
  <si>
    <t>Введення антигена в суглоб (блокада)</t>
  </si>
  <si>
    <t>Введення антигена в м'які тканини</t>
  </si>
  <si>
    <t>7.1.12</t>
  </si>
  <si>
    <t>7.1.13</t>
  </si>
  <si>
    <t>7.1.14</t>
  </si>
  <si>
    <t>Видалення стоннього тіла</t>
  </si>
  <si>
    <t>Розріз, дренування гематоми</t>
  </si>
  <si>
    <t>Зняття швів</t>
  </si>
  <si>
    <t>7.1.15</t>
  </si>
  <si>
    <t>Заміна уретрального катетера</t>
  </si>
  <si>
    <t>Видача копії виписки із медичної карти стаціонарного хворого з архіву (форма 027-0)</t>
  </si>
  <si>
    <t>Видача копії виписки із медичної карти стаціонарного хворого  (форма 027-0)</t>
  </si>
  <si>
    <t>Видача медичної довідки (друк додаткової інформації на фотоплівці з цифрового рентген апарата на прохання пацієнта)</t>
  </si>
  <si>
    <t>Медичний огляд абітурієнтів для вступу в навчальні заклади всіх рівнів акредитації (Ф-086)</t>
  </si>
  <si>
    <t>Транспортування пацієнта з супроводом медичного персоналу</t>
  </si>
  <si>
    <t>Транспортування пацієнта без супроводу медичного персоналу</t>
  </si>
  <si>
    <t>1 послуга</t>
  </si>
  <si>
    <t>розділ І п.14</t>
  </si>
  <si>
    <t xml:space="preserve">  Корекція зору за допомогою окулярів </t>
  </si>
  <si>
    <t xml:space="preserve">Додаток </t>
  </si>
  <si>
    <t>від  "____"________ 2021  № _____</t>
  </si>
  <si>
    <t xml:space="preserve">Вартість послуги, грн.       </t>
  </si>
  <si>
    <t xml:space="preserve">Вартість послуги без ПДВ, грн.       </t>
  </si>
  <si>
    <t>ПДВ, грн.</t>
  </si>
  <si>
    <r>
      <t xml:space="preserve">Підстава: </t>
    </r>
    <r>
      <rPr>
        <b/>
        <sz val="8"/>
        <rFont val="Times New Roman"/>
        <family val="1"/>
      </rPr>
      <t>ПЕРЕЛІК*</t>
    </r>
  </si>
  <si>
    <t xml:space="preserve"> Бактеріологічне дослідження біологічного матеріалу               (виділень із ран та дренажів)</t>
  </si>
  <si>
    <t>Медичне обслуговування, зокрема із застосуванням телемедицини, за договорами із суб'єктами господарювання, фізичними особами, страховими організаціями,  (в тому числі з Фондом соціального страхування  України):</t>
  </si>
  <si>
    <t>Медичне обслуговування за договорами із суб'єктами господарювання, фізичними особами, страховими організаціями:</t>
  </si>
  <si>
    <t>Вливання інфузійних розчинів 120хв.(без вартості  розчину)</t>
  </si>
  <si>
    <t>Вливання інфузійних розчинів 60хв. (без вартості розчину)</t>
  </si>
  <si>
    <t>1 процед.</t>
  </si>
  <si>
    <t>1 маніпуляц</t>
  </si>
  <si>
    <t>Видалення спиці або гвинта (з кістки)</t>
  </si>
  <si>
    <t>7.1.16</t>
  </si>
  <si>
    <t>7.1.17</t>
  </si>
  <si>
    <t>7.1.18</t>
  </si>
  <si>
    <t>7.1.19</t>
  </si>
  <si>
    <t>7.1.20</t>
  </si>
  <si>
    <t>7.1.21</t>
  </si>
  <si>
    <t>7.1.22</t>
  </si>
  <si>
    <t>7.1.23</t>
  </si>
  <si>
    <t>7.1.24</t>
  </si>
  <si>
    <t>7.1.25</t>
  </si>
  <si>
    <t>7.1.26</t>
  </si>
  <si>
    <t>7.1.27</t>
  </si>
  <si>
    <t>7.1.28</t>
  </si>
  <si>
    <t>7.1.29</t>
  </si>
  <si>
    <t>7.1.30</t>
  </si>
  <si>
    <t>7.1.31</t>
  </si>
  <si>
    <t>7.1.32</t>
  </si>
  <si>
    <t>Визначення гостроти зору</t>
  </si>
  <si>
    <t>Видалення стороннього тіла з рогівки, кон'юктиви</t>
  </si>
  <si>
    <t>Авторефрактометрія</t>
  </si>
  <si>
    <t>Тонометрія</t>
  </si>
  <si>
    <t>Скіаскопія</t>
  </si>
  <si>
    <t>Офтальмоскопія</t>
  </si>
  <si>
    <t>Біомікроскопія</t>
  </si>
  <si>
    <t>Субкон'юнктивальне введення лікарських засобів</t>
  </si>
  <si>
    <t>Парабульбарне введення лікарських засобів</t>
  </si>
  <si>
    <t>Усунення трихіазу</t>
  </si>
  <si>
    <t>7.1.33</t>
  </si>
  <si>
    <t>Видалення сірчаних пробок</t>
  </si>
  <si>
    <t>Видалення сторонніх тіл вуха/ горла /носа (без вартості медикаментів)</t>
  </si>
  <si>
    <t>Хіміокаустика (без вартості медикаментів)</t>
  </si>
  <si>
    <t>Промивання атіка (без вартості медикаментів)</t>
  </si>
  <si>
    <t>Пункція верхньощелепної пазухи (без вартості медикаментів)</t>
  </si>
  <si>
    <t>Катетеризація слухових труб (без вартості медикаментів)</t>
  </si>
  <si>
    <t>Розкриття фурункулів носа/ вуха (без вартості медикаментів та необхідних витратних матеріалів)</t>
  </si>
  <si>
    <t>Передня та задня тампонада носової порожнини (без вартості медикаментів)</t>
  </si>
  <si>
    <t>Консультативні послуги :</t>
  </si>
  <si>
    <t xml:space="preserve"> Медична допомога хворим удома, зокрема із застосуванням телемедицини (діагностичне обстеження, процедури, маніпуляції, консультування, догляд).</t>
  </si>
  <si>
    <t>Лабораторні послуги :</t>
  </si>
  <si>
    <t>Консультація лікаря-терапевта</t>
  </si>
  <si>
    <t>1 консульт</t>
  </si>
  <si>
    <t>8.2</t>
  </si>
  <si>
    <t>Консультація лікаря-пульмонолога</t>
  </si>
  <si>
    <t>Консультація лікаря-гастроентеролога</t>
  </si>
  <si>
    <t>8.3</t>
  </si>
  <si>
    <t>8.4</t>
  </si>
  <si>
    <t>8.5</t>
  </si>
  <si>
    <t>8.6</t>
  </si>
  <si>
    <t>8.7</t>
  </si>
  <si>
    <t>8.8</t>
  </si>
  <si>
    <t>8.9</t>
  </si>
  <si>
    <t>8.10</t>
  </si>
  <si>
    <t>8.11</t>
  </si>
  <si>
    <t>8.12</t>
  </si>
  <si>
    <t>8.13</t>
  </si>
  <si>
    <t>Консультація лікаря-гематолога</t>
  </si>
  <si>
    <t>Консультація лікаря-ендокринолога</t>
  </si>
  <si>
    <t>Консультація лікаря-невропатолога</t>
  </si>
  <si>
    <t>Консультація лікаря-ревматолога</t>
  </si>
  <si>
    <t>Консультація лікаря-кардіолога</t>
  </si>
  <si>
    <t>1консульт</t>
  </si>
  <si>
    <t>Консультація лікаря-уролога</t>
  </si>
  <si>
    <t>Консультація лікаря-офтальмолога</t>
  </si>
  <si>
    <t>Консультація лікаря-хірурга</t>
  </si>
  <si>
    <t>Маніпуляції на дому:</t>
  </si>
  <si>
    <t>Розкриття гнійника</t>
  </si>
  <si>
    <t>9.1</t>
  </si>
  <si>
    <t> Медичне обслуговування, зокрема числі із застосуванням телемедицини, іноземних громадян, які тимчасово перебувають на території України, в тому числі за договорами страхування.</t>
  </si>
  <si>
    <t>11.1.</t>
  </si>
  <si>
    <t>112.</t>
  </si>
  <si>
    <t>11.3.</t>
  </si>
  <si>
    <t>11.4</t>
  </si>
  <si>
    <t>11.5</t>
  </si>
  <si>
    <t>11.6</t>
  </si>
  <si>
    <t>11.7</t>
  </si>
  <si>
    <t>ІІ</t>
  </si>
  <si>
    <t>13</t>
  </si>
  <si>
    <t>13.1</t>
  </si>
  <si>
    <t>13.2</t>
  </si>
  <si>
    <t>Білоцерківської міської ради</t>
  </si>
  <si>
    <t>Керуючий справами виконавчого комітету міської ради                                               Анна ОЛІЙНИК</t>
  </si>
  <si>
    <t>Продовження додатку</t>
  </si>
  <si>
    <t>некомерційному підприємстві Білоцерківської міської ради  "Білоцерківська міська лікарня №2"</t>
  </si>
  <si>
    <t>Тарифи на платні медичні послуги, що надаються в Комунальному</t>
  </si>
</sst>
</file>

<file path=xl/styles.xml><?xml version="1.0" encoding="utf-8"?>
<styleSheet xmlns="http://schemas.openxmlformats.org/spreadsheetml/2006/main">
  <numFmts count="4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_-;\-* #,##0_-;_-* &quot;-&quot;_-;_-@_-"/>
    <numFmt numFmtId="181" formatCode="_-* #,##0.00_-;\-* #,##0.00_-;_-* &quot;-&quot;??_-;_-@_-"/>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0"/>
    <numFmt numFmtId="187" formatCode="0.0000"/>
    <numFmt numFmtId="188" formatCode="0.00000"/>
    <numFmt numFmtId="189" formatCode="0.000"/>
    <numFmt numFmtId="190" formatCode="#,##0.00\ &quot;грн.&quot;"/>
    <numFmt numFmtId="191" formatCode="0;[Red]0"/>
    <numFmt numFmtId="192" formatCode="0.00;[Red]0.00"/>
    <numFmt numFmtId="193" formatCode="&quot;Так&quot;;&quot;Так&quot;;&quot;Ні&quot;"/>
    <numFmt numFmtId="194" formatCode="&quot;True&quot;;&quot;True&quot;;&quot;False&quot;"/>
    <numFmt numFmtId="195" formatCode="&quot;Увімк&quot;;&quot;Увімк&quot;;&quot;Вимк&quot;"/>
    <numFmt numFmtId="196" formatCode="[$¥€-2]\ ###,000_);[Red]\([$€-2]\ ###,000\)"/>
    <numFmt numFmtId="197" formatCode="#,##0.00\ 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s>
  <fonts count="88">
    <font>
      <sz val="10"/>
      <name val="Arial"/>
      <family val="0"/>
    </font>
    <font>
      <b/>
      <sz val="12"/>
      <name val="Times New Roman"/>
      <family val="1"/>
    </font>
    <font>
      <sz val="12"/>
      <name val="Times New Roman"/>
      <family val="1"/>
    </font>
    <font>
      <sz val="8"/>
      <name val="Arial"/>
      <family val="2"/>
    </font>
    <font>
      <b/>
      <sz val="8"/>
      <name val="Times New Roman"/>
      <family val="1"/>
    </font>
    <font>
      <sz val="10"/>
      <name val="Times New Roman"/>
      <family val="1"/>
    </font>
    <font>
      <b/>
      <sz val="10"/>
      <name val="Times New Roman"/>
      <family val="1"/>
    </font>
    <font>
      <sz val="8"/>
      <name val="Times New Roman"/>
      <family val="1"/>
    </font>
    <font>
      <sz val="9"/>
      <name val="Arial"/>
      <family val="2"/>
    </font>
    <font>
      <b/>
      <sz val="9"/>
      <name val="Times New Roman"/>
      <family val="1"/>
    </font>
    <font>
      <u val="single"/>
      <sz val="10"/>
      <color indexed="12"/>
      <name val="Arial"/>
      <family val="2"/>
    </font>
    <font>
      <u val="single"/>
      <sz val="10"/>
      <color indexed="36"/>
      <name val="Arial"/>
      <family val="2"/>
    </font>
    <font>
      <sz val="9"/>
      <name val="Times New Roman"/>
      <family val="1"/>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36"/>
      <name val="Times New Roman"/>
      <family val="1"/>
    </font>
    <font>
      <b/>
      <sz val="10"/>
      <color indexed="63"/>
      <name val="Times New Roman"/>
      <family val="1"/>
    </font>
    <font>
      <sz val="8"/>
      <color indexed="36"/>
      <name val="Times New Roman"/>
      <family val="1"/>
    </font>
    <font>
      <b/>
      <sz val="10"/>
      <color indexed="36"/>
      <name val="Times New Roman"/>
      <family val="1"/>
    </font>
    <font>
      <sz val="12"/>
      <color indexed="36"/>
      <name val="Times New Roman"/>
      <family val="1"/>
    </font>
    <font>
      <sz val="8"/>
      <color indexed="10"/>
      <name val="Times New Roman"/>
      <family val="1"/>
    </font>
    <font>
      <sz val="10"/>
      <color indexed="10"/>
      <name val="Times New Roman"/>
      <family val="1"/>
    </font>
    <font>
      <b/>
      <sz val="10"/>
      <color indexed="10"/>
      <name val="Times New Roman"/>
      <family val="1"/>
    </font>
    <font>
      <b/>
      <sz val="8"/>
      <color indexed="10"/>
      <name val="Times New Roman"/>
      <family val="1"/>
    </font>
    <font>
      <b/>
      <sz val="8"/>
      <color indexed="36"/>
      <name val="Times New Roman"/>
      <family val="1"/>
    </font>
    <font>
      <sz val="9"/>
      <color indexed="36"/>
      <name val="Times New Roman"/>
      <family val="1"/>
    </font>
    <font>
      <b/>
      <sz val="8"/>
      <color indexed="8"/>
      <name val="Times New Roman"/>
      <family val="1"/>
    </font>
    <font>
      <sz val="10"/>
      <color indexed="8"/>
      <name val="Times New Roman"/>
      <family val="1"/>
    </font>
    <font>
      <sz val="8"/>
      <color indexed="8"/>
      <name val="Times New Roman"/>
      <family val="1"/>
    </font>
    <font>
      <b/>
      <sz val="10"/>
      <color indexed="8"/>
      <name val="Times New Roman"/>
      <family val="1"/>
    </font>
    <font>
      <sz val="9"/>
      <color indexed="8"/>
      <name val="Times New Roman"/>
      <family val="1"/>
    </font>
    <font>
      <sz val="9"/>
      <color indexed="10"/>
      <name val="Times New Roman"/>
      <family val="1"/>
    </font>
    <font>
      <sz val="10"/>
      <color indexed="63"/>
      <name val="Times New Roman"/>
      <family val="1"/>
    </font>
    <font>
      <b/>
      <sz val="9"/>
      <color indexed="36"/>
      <name val="Times New Roman"/>
      <family val="1"/>
    </font>
    <font>
      <sz val="9"/>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7030A0"/>
      <name val="Times New Roman"/>
      <family val="1"/>
    </font>
    <font>
      <b/>
      <sz val="10"/>
      <color rgb="FF333333"/>
      <name val="Times New Roman"/>
      <family val="1"/>
    </font>
    <font>
      <sz val="8"/>
      <color rgb="FF7030A0"/>
      <name val="Times New Roman"/>
      <family val="1"/>
    </font>
    <font>
      <b/>
      <sz val="10"/>
      <color rgb="FF7030A0"/>
      <name val="Times New Roman"/>
      <family val="1"/>
    </font>
    <font>
      <sz val="12"/>
      <color rgb="FF7030A0"/>
      <name val="Times New Roman"/>
      <family val="1"/>
    </font>
    <font>
      <sz val="8"/>
      <color rgb="FFFF0000"/>
      <name val="Times New Roman"/>
      <family val="1"/>
    </font>
    <font>
      <sz val="10"/>
      <color rgb="FFFF0000"/>
      <name val="Times New Roman"/>
      <family val="1"/>
    </font>
    <font>
      <b/>
      <sz val="10"/>
      <color rgb="FFFF0000"/>
      <name val="Times New Roman"/>
      <family val="1"/>
    </font>
    <font>
      <b/>
      <sz val="8"/>
      <color rgb="FFFF0000"/>
      <name val="Times New Roman"/>
      <family val="1"/>
    </font>
    <font>
      <b/>
      <sz val="8"/>
      <color rgb="FF7030A0"/>
      <name val="Times New Roman"/>
      <family val="1"/>
    </font>
    <font>
      <sz val="9"/>
      <color rgb="FF7030A0"/>
      <name val="Times New Roman"/>
      <family val="1"/>
    </font>
    <font>
      <b/>
      <sz val="8"/>
      <color theme="1"/>
      <name val="Times New Roman"/>
      <family val="1"/>
    </font>
    <font>
      <sz val="10"/>
      <color theme="1"/>
      <name val="Times New Roman"/>
      <family val="1"/>
    </font>
    <font>
      <sz val="8"/>
      <color theme="1"/>
      <name val="Times New Roman"/>
      <family val="1"/>
    </font>
    <font>
      <b/>
      <sz val="10"/>
      <color theme="1"/>
      <name val="Times New Roman"/>
      <family val="1"/>
    </font>
    <font>
      <sz val="9"/>
      <color theme="1"/>
      <name val="Times New Roman"/>
      <family val="1"/>
    </font>
    <font>
      <sz val="9"/>
      <color rgb="FFFF0000"/>
      <name val="Times New Roman"/>
      <family val="1"/>
    </font>
    <font>
      <sz val="10"/>
      <color rgb="FF333333"/>
      <name val="Times New Roman"/>
      <family val="1"/>
    </font>
    <font>
      <b/>
      <sz val="9"/>
      <color rgb="FF7030A0"/>
      <name val="Times New Roman"/>
      <family val="1"/>
    </font>
    <font>
      <sz val="9"/>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1" applyNumberFormat="0" applyAlignment="0" applyProtection="0"/>
    <xf numFmtId="0" fontId="54" fillId="26" borderId="2" applyNumberFormat="0" applyAlignment="0" applyProtection="0"/>
    <xf numFmtId="0" fontId="55" fillId="26" borderId="1" applyNumberFormat="0" applyAlignment="0" applyProtection="0"/>
    <xf numFmtId="0" fontId="10" fillId="0" borderId="0" applyNumberForma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7" borderId="7" applyNumberFormat="0" applyAlignment="0" applyProtection="0"/>
    <xf numFmtId="0" fontId="61" fillId="0" borderId="0" applyNumberFormat="0" applyFill="0" applyBorder="0" applyAlignment="0" applyProtection="0"/>
    <xf numFmtId="0" fontId="62" fillId="28" borderId="0" applyNumberFormat="0" applyBorder="0" applyAlignment="0" applyProtection="0"/>
    <xf numFmtId="0" fontId="11" fillId="0" borderId="0" applyNumberFormat="0" applyFill="0" applyBorder="0" applyAlignment="0" applyProtection="0"/>
    <xf numFmtId="0" fontId="63" fillId="29" borderId="0" applyNumberFormat="0" applyBorder="0" applyAlignment="0" applyProtection="0"/>
    <xf numFmtId="0" fontId="6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0" fontId="67" fillId="31" borderId="0" applyNumberFormat="0" applyBorder="0" applyAlignment="0" applyProtection="0"/>
  </cellStyleXfs>
  <cellXfs count="153">
    <xf numFmtId="0" fontId="0" fillId="0" borderId="0" xfId="0" applyAlignment="1">
      <alignment/>
    </xf>
    <xf numFmtId="0" fontId="5" fillId="0" borderId="0" xfId="0" applyFont="1" applyAlignment="1">
      <alignment/>
    </xf>
    <xf numFmtId="0" fontId="5" fillId="0" borderId="0" xfId="0" applyFont="1" applyAlignment="1">
      <alignment vertical="center"/>
    </xf>
    <xf numFmtId="0" fontId="6" fillId="0" borderId="0" xfId="0" applyFont="1" applyAlignment="1">
      <alignment/>
    </xf>
    <xf numFmtId="0" fontId="68" fillId="0" borderId="0" xfId="0" applyFont="1" applyFill="1" applyAlignment="1">
      <alignment/>
    </xf>
    <xf numFmtId="0" fontId="68" fillId="0" borderId="0" xfId="0" applyFont="1" applyAlignment="1">
      <alignment/>
    </xf>
    <xf numFmtId="0" fontId="5" fillId="32" borderId="10" xfId="0" applyFont="1" applyFill="1" applyBorder="1" applyAlignment="1">
      <alignment wrapText="1"/>
    </xf>
    <xf numFmtId="0" fontId="5" fillId="32" borderId="10" xfId="0" applyFont="1" applyFill="1" applyBorder="1" applyAlignment="1">
      <alignment horizontal="center" vertical="justify" wrapText="1"/>
    </xf>
    <xf numFmtId="0" fontId="68" fillId="0" borderId="0" xfId="0" applyFont="1" applyAlignment="1">
      <alignment vertical="center"/>
    </xf>
    <xf numFmtId="0" fontId="68" fillId="0" borderId="0" xfId="0" applyFont="1" applyAlignment="1">
      <alignment horizontal="center" vertical="center"/>
    </xf>
    <xf numFmtId="0" fontId="6" fillId="32" borderId="10" xfId="0" applyFont="1" applyFill="1" applyBorder="1" applyAlignment="1">
      <alignment horizontal="center"/>
    </xf>
    <xf numFmtId="49" fontId="12" fillId="32" borderId="10" xfId="0" applyNumberFormat="1" applyFont="1" applyFill="1" applyBorder="1" applyAlignment="1">
      <alignment horizontal="center" vertical="center" wrapText="1"/>
    </xf>
    <xf numFmtId="0" fontId="6" fillId="32" borderId="10" xfId="0" applyFont="1" applyFill="1" applyBorder="1" applyAlignment="1">
      <alignment horizontal="center" vertical="center"/>
    </xf>
    <xf numFmtId="0" fontId="6" fillId="32" borderId="10" xfId="0" applyFont="1" applyFill="1" applyBorder="1" applyAlignment="1">
      <alignment vertical="center" wrapText="1"/>
    </xf>
    <xf numFmtId="0" fontId="9" fillId="32" borderId="10" xfId="0" applyFont="1" applyFill="1" applyBorder="1" applyAlignment="1">
      <alignment horizontal="center" vertical="center"/>
    </xf>
    <xf numFmtId="0" fontId="6" fillId="32" borderId="10" xfId="0" applyFont="1" applyFill="1" applyBorder="1" applyAlignment="1">
      <alignment wrapText="1"/>
    </xf>
    <xf numFmtId="49" fontId="5" fillId="32" borderId="10" xfId="0" applyNumberFormat="1" applyFont="1" applyFill="1" applyBorder="1" applyAlignment="1">
      <alignment horizontal="center" vertical="center" wrapText="1"/>
    </xf>
    <xf numFmtId="49" fontId="6" fillId="32" borderId="10" xfId="0" applyNumberFormat="1" applyFont="1" applyFill="1" applyBorder="1" applyAlignment="1">
      <alignment horizontal="center" vertical="center" wrapText="1"/>
    </xf>
    <xf numFmtId="0" fontId="5" fillId="32" borderId="10" xfId="0" applyFont="1" applyFill="1" applyBorder="1" applyAlignment="1">
      <alignment horizontal="center" vertical="center" wrapText="1"/>
    </xf>
    <xf numFmtId="49" fontId="9" fillId="32" borderId="10" xfId="0" applyNumberFormat="1" applyFont="1" applyFill="1" applyBorder="1" applyAlignment="1">
      <alignment horizontal="center" vertical="center" wrapText="1"/>
    </xf>
    <xf numFmtId="2" fontId="5" fillId="32" borderId="10" xfId="0" applyNumberFormat="1" applyFont="1" applyFill="1" applyBorder="1" applyAlignment="1">
      <alignment horizontal="center" wrapText="1"/>
    </xf>
    <xf numFmtId="2" fontId="6" fillId="32" borderId="10" xfId="0" applyNumberFormat="1" applyFont="1" applyFill="1" applyBorder="1" applyAlignment="1">
      <alignment horizontal="center"/>
    </xf>
    <xf numFmtId="0" fontId="5" fillId="32" borderId="10" xfId="0" applyFont="1" applyFill="1" applyBorder="1" applyAlignment="1">
      <alignment vertical="justify" wrapText="1"/>
    </xf>
    <xf numFmtId="0" fontId="5" fillId="32" borderId="10" xfId="0" applyFont="1" applyFill="1" applyBorder="1" applyAlignment="1">
      <alignment vertical="center" wrapText="1"/>
    </xf>
    <xf numFmtId="0" fontId="6" fillId="32" borderId="10" xfId="0" applyFont="1" applyFill="1" applyBorder="1" applyAlignment="1">
      <alignment horizontal="left" wrapText="1"/>
    </xf>
    <xf numFmtId="0" fontId="69" fillId="32" borderId="10" xfId="0" applyFont="1" applyFill="1" applyBorder="1" applyAlignment="1">
      <alignment wrapText="1"/>
    </xf>
    <xf numFmtId="0" fontId="68" fillId="32" borderId="0" xfId="0" applyFont="1" applyFill="1" applyAlignment="1">
      <alignment horizontal="left" wrapText="1"/>
    </xf>
    <xf numFmtId="0" fontId="70" fillId="32" borderId="0" xfId="0" applyFont="1" applyFill="1" applyAlignment="1">
      <alignment horizontal="center"/>
    </xf>
    <xf numFmtId="2" fontId="68" fillId="32" borderId="0" xfId="0" applyNumberFormat="1" applyFont="1" applyFill="1" applyAlignment="1">
      <alignment horizontal="center"/>
    </xf>
    <xf numFmtId="2" fontId="71" fillId="32" borderId="0" xfId="0" applyNumberFormat="1" applyFont="1" applyFill="1" applyAlignment="1">
      <alignment horizontal="center"/>
    </xf>
    <xf numFmtId="0" fontId="4" fillId="32" borderId="0" xfId="0" applyFont="1" applyFill="1" applyAlignment="1">
      <alignment horizontal="center" vertical="center"/>
    </xf>
    <xf numFmtId="0" fontId="9" fillId="32" borderId="0" xfId="0" applyFont="1" applyFill="1" applyAlignment="1">
      <alignment horizontal="center" vertical="center"/>
    </xf>
    <xf numFmtId="0" fontId="5" fillId="32" borderId="0" xfId="0" applyFont="1" applyFill="1" applyAlignment="1">
      <alignment horizontal="left" wrapText="1"/>
    </xf>
    <xf numFmtId="0" fontId="2" fillId="32" borderId="0" xfId="0" applyFont="1" applyFill="1" applyAlignment="1">
      <alignment horizontal="right" wrapText="1"/>
    </xf>
    <xf numFmtId="0" fontId="70" fillId="32" borderId="0" xfId="0" applyFont="1" applyFill="1" applyAlignment="1">
      <alignment horizontal="right" wrapText="1"/>
    </xf>
    <xf numFmtId="2" fontId="72" fillId="32" borderId="0" xfId="0" applyNumberFormat="1" applyFont="1" applyFill="1" applyAlignment="1">
      <alignment horizontal="right" wrapText="1"/>
    </xf>
    <xf numFmtId="2" fontId="6" fillId="32" borderId="0" xfId="0" applyNumberFormat="1" applyFont="1" applyFill="1" applyAlignment="1">
      <alignment horizontal="center"/>
    </xf>
    <xf numFmtId="0" fontId="4" fillId="32" borderId="0" xfId="0" applyFont="1" applyFill="1" applyBorder="1" applyAlignment="1">
      <alignment horizontal="center" wrapText="1"/>
    </xf>
    <xf numFmtId="0" fontId="1" fillId="32" borderId="0" xfId="0" applyFont="1" applyFill="1" applyBorder="1" applyAlignment="1">
      <alignment horizontal="center" wrapText="1"/>
    </xf>
    <xf numFmtId="2" fontId="2" fillId="32" borderId="0" xfId="0" applyNumberFormat="1" applyFont="1" applyFill="1" applyBorder="1" applyAlignment="1">
      <alignment horizontal="center" wrapText="1"/>
    </xf>
    <xf numFmtId="2" fontId="1" fillId="32" borderId="0" xfId="0" applyNumberFormat="1" applyFont="1" applyFill="1" applyBorder="1" applyAlignment="1">
      <alignment horizontal="center" wrapText="1"/>
    </xf>
    <xf numFmtId="0" fontId="7" fillId="32" borderId="10" xfId="0" applyFont="1" applyFill="1" applyBorder="1" applyAlignment="1">
      <alignment horizontal="center" vertical="center" wrapText="1"/>
    </xf>
    <xf numFmtId="0" fontId="9" fillId="32" borderId="10" xfId="0" applyFont="1" applyFill="1" applyBorder="1" applyAlignment="1">
      <alignment horizontal="center" vertical="center" wrapText="1"/>
    </xf>
    <xf numFmtId="2" fontId="9" fillId="32" borderId="10" xfId="0" applyNumberFormat="1" applyFont="1" applyFill="1" applyBorder="1" applyAlignment="1">
      <alignment horizontal="center" vertical="center" wrapText="1"/>
    </xf>
    <xf numFmtId="0" fontId="4" fillId="32" borderId="10" xfId="0" applyFont="1" applyFill="1" applyBorder="1" applyAlignment="1">
      <alignment horizontal="center" vertical="center"/>
    </xf>
    <xf numFmtId="0" fontId="7" fillId="32" borderId="10" xfId="0" applyFont="1" applyFill="1" applyBorder="1" applyAlignment="1">
      <alignment horizontal="center" wrapText="1"/>
    </xf>
    <xf numFmtId="2" fontId="6" fillId="32" borderId="10" xfId="0" applyNumberFormat="1" applyFont="1" applyFill="1" applyBorder="1" applyAlignment="1">
      <alignment horizontal="center" wrapText="1"/>
    </xf>
    <xf numFmtId="0" fontId="7" fillId="32" borderId="10" xfId="0" applyFont="1" applyFill="1" applyBorder="1" applyAlignment="1">
      <alignment horizontal="center" vertical="justify" wrapText="1"/>
    </xf>
    <xf numFmtId="2" fontId="5" fillId="32" borderId="10" xfId="0" applyNumberFormat="1" applyFont="1" applyFill="1" applyBorder="1" applyAlignment="1">
      <alignment horizontal="center" vertical="justify" wrapText="1"/>
    </xf>
    <xf numFmtId="0" fontId="7" fillId="32" borderId="10" xfId="0" applyFont="1" applyFill="1" applyBorder="1" applyAlignment="1">
      <alignment horizontal="center"/>
    </xf>
    <xf numFmtId="2" fontId="5" fillId="32" borderId="10" xfId="0" applyNumberFormat="1" applyFont="1" applyFill="1" applyBorder="1" applyAlignment="1">
      <alignment horizontal="center"/>
    </xf>
    <xf numFmtId="0" fontId="7" fillId="32" borderId="10" xfId="0" applyFont="1" applyFill="1" applyBorder="1" applyAlignment="1">
      <alignment horizontal="center" vertical="center"/>
    </xf>
    <xf numFmtId="2" fontId="5" fillId="32" borderId="10" xfId="0" applyNumberFormat="1" applyFont="1" applyFill="1" applyBorder="1" applyAlignment="1">
      <alignment horizontal="center" vertical="center"/>
    </xf>
    <xf numFmtId="2" fontId="6" fillId="32" borderId="10" xfId="0" applyNumberFormat="1" applyFont="1" applyFill="1" applyBorder="1" applyAlignment="1">
      <alignment horizontal="center" vertical="center"/>
    </xf>
    <xf numFmtId="0" fontId="73" fillId="32" borderId="10" xfId="0" applyFont="1" applyFill="1" applyBorder="1" applyAlignment="1">
      <alignment horizontal="center"/>
    </xf>
    <xf numFmtId="2" fontId="74" fillId="32" borderId="10" xfId="0" applyNumberFormat="1" applyFont="1" applyFill="1" applyBorder="1" applyAlignment="1">
      <alignment horizontal="center"/>
    </xf>
    <xf numFmtId="2" fontId="75" fillId="32" borderId="10" xfId="0" applyNumberFormat="1" applyFont="1" applyFill="1" applyBorder="1" applyAlignment="1">
      <alignment horizontal="center"/>
    </xf>
    <xf numFmtId="0" fontId="76" fillId="32" borderId="10" xfId="0" applyFont="1" applyFill="1" applyBorder="1" applyAlignment="1">
      <alignment horizontal="center" vertical="center"/>
    </xf>
    <xf numFmtId="0" fontId="5" fillId="32" borderId="10" xfId="0" applyFont="1" applyFill="1" applyBorder="1" applyAlignment="1">
      <alignment horizontal="left" wrapText="1"/>
    </xf>
    <xf numFmtId="0" fontId="6" fillId="32" borderId="10" xfId="0" applyFont="1" applyFill="1" applyBorder="1" applyAlignment="1">
      <alignment horizontal="center" vertical="center" wrapText="1"/>
    </xf>
    <xf numFmtId="0" fontId="4" fillId="32" borderId="10" xfId="0" applyFont="1" applyFill="1" applyBorder="1" applyAlignment="1">
      <alignment horizontal="center" vertical="center" wrapText="1"/>
    </xf>
    <xf numFmtId="2" fontId="5" fillId="32" borderId="10" xfId="0" applyNumberFormat="1" applyFont="1" applyFill="1" applyBorder="1" applyAlignment="1">
      <alignment horizontal="center" vertical="center" wrapText="1"/>
    </xf>
    <xf numFmtId="2" fontId="6" fillId="32" borderId="10" xfId="0" applyNumberFormat="1" applyFont="1" applyFill="1" applyBorder="1" applyAlignment="1">
      <alignment horizontal="center" vertical="center" wrapText="1"/>
    </xf>
    <xf numFmtId="0" fontId="77" fillId="32" borderId="10" xfId="0" applyFont="1" applyFill="1" applyBorder="1" applyAlignment="1">
      <alignment horizontal="center" vertical="center"/>
    </xf>
    <xf numFmtId="49" fontId="78" fillId="32" borderId="10" xfId="0" applyNumberFormat="1" applyFont="1" applyFill="1" applyBorder="1" applyAlignment="1">
      <alignment horizontal="center" vertical="center" wrapText="1"/>
    </xf>
    <xf numFmtId="0" fontId="70" fillId="32" borderId="10" xfId="0" applyFont="1" applyFill="1" applyBorder="1" applyAlignment="1">
      <alignment horizontal="center" wrapText="1"/>
    </xf>
    <xf numFmtId="2" fontId="68" fillId="32" borderId="10" xfId="0" applyNumberFormat="1" applyFont="1" applyFill="1" applyBorder="1" applyAlignment="1">
      <alignment horizontal="center" wrapText="1"/>
    </xf>
    <xf numFmtId="2" fontId="71" fillId="32" borderId="10" xfId="0" applyNumberFormat="1" applyFont="1" applyFill="1" applyBorder="1" applyAlignment="1">
      <alignment horizontal="center"/>
    </xf>
    <xf numFmtId="0" fontId="79" fillId="32" borderId="10" xfId="0" applyFont="1" applyFill="1" applyBorder="1" applyAlignment="1">
      <alignment horizontal="center" vertical="center"/>
    </xf>
    <xf numFmtId="0" fontId="80" fillId="32" borderId="10" xfId="0" applyFont="1" applyFill="1" applyBorder="1" applyAlignment="1">
      <alignment wrapText="1"/>
    </xf>
    <xf numFmtId="0" fontId="81" fillId="32" borderId="10" xfId="0" applyFont="1" applyFill="1" applyBorder="1" applyAlignment="1">
      <alignment horizontal="center" wrapText="1"/>
    </xf>
    <xf numFmtId="2" fontId="80" fillId="32" borderId="10" xfId="0" applyNumberFormat="1" applyFont="1" applyFill="1" applyBorder="1" applyAlignment="1">
      <alignment horizontal="center"/>
    </xf>
    <xf numFmtId="2" fontId="82" fillId="32" borderId="10" xfId="0" applyNumberFormat="1" applyFont="1" applyFill="1" applyBorder="1" applyAlignment="1">
      <alignment horizontal="center"/>
    </xf>
    <xf numFmtId="49" fontId="83" fillId="32" borderId="10" xfId="0" applyNumberFormat="1" applyFont="1" applyFill="1" applyBorder="1" applyAlignment="1">
      <alignment horizontal="center" vertical="center" wrapText="1"/>
    </xf>
    <xf numFmtId="0" fontId="80" fillId="32" borderId="10" xfId="0" applyFont="1" applyFill="1" applyBorder="1" applyAlignment="1">
      <alignment vertical="justify"/>
    </xf>
    <xf numFmtId="0" fontId="81" fillId="32" borderId="10" xfId="0" applyFont="1" applyFill="1" applyBorder="1" applyAlignment="1">
      <alignment horizontal="center" vertical="center" wrapText="1"/>
    </xf>
    <xf numFmtId="0" fontId="8" fillId="32" borderId="0" xfId="0" applyFont="1" applyFill="1" applyAlignment="1">
      <alignment/>
    </xf>
    <xf numFmtId="0" fontId="6" fillId="32" borderId="11" xfId="0" applyFont="1" applyFill="1" applyBorder="1" applyAlignment="1">
      <alignment horizontal="left" vertical="center" wrapText="1"/>
    </xf>
    <xf numFmtId="0" fontId="4" fillId="32" borderId="0" xfId="0" applyFont="1" applyFill="1" applyBorder="1" applyAlignment="1">
      <alignment horizontal="left" vertical="center" wrapText="1"/>
    </xf>
    <xf numFmtId="2" fontId="5" fillId="32" borderId="0" xfId="0" applyNumberFormat="1" applyFont="1" applyFill="1" applyBorder="1" applyAlignment="1">
      <alignment horizontal="left" vertical="center" wrapText="1"/>
    </xf>
    <xf numFmtId="2" fontId="6" fillId="32" borderId="0" xfId="0" applyNumberFormat="1" applyFont="1" applyFill="1" applyBorder="1" applyAlignment="1">
      <alignment horizontal="left" vertical="center" wrapText="1"/>
    </xf>
    <xf numFmtId="0" fontId="6" fillId="32" borderId="0" xfId="0" applyFont="1" applyFill="1" applyBorder="1" applyAlignment="1">
      <alignment horizontal="left" vertical="center" wrapText="1"/>
    </xf>
    <xf numFmtId="49" fontId="84" fillId="32" borderId="10" xfId="0" applyNumberFormat="1" applyFont="1" applyFill="1" applyBorder="1" applyAlignment="1">
      <alignment horizontal="center" vertical="center" wrapText="1"/>
    </xf>
    <xf numFmtId="0" fontId="82" fillId="32" borderId="10" xfId="0" applyFont="1" applyFill="1" applyBorder="1" applyAlignment="1">
      <alignment wrapText="1"/>
    </xf>
    <xf numFmtId="0" fontId="73" fillId="32" borderId="10" xfId="0" applyFont="1" applyFill="1" applyBorder="1" applyAlignment="1">
      <alignment horizontal="center" vertical="justify" wrapText="1"/>
    </xf>
    <xf numFmtId="2" fontId="74" fillId="32" borderId="10" xfId="0" applyNumberFormat="1" applyFont="1" applyFill="1" applyBorder="1" applyAlignment="1">
      <alignment horizontal="center" vertical="justify" wrapText="1"/>
    </xf>
    <xf numFmtId="2" fontId="75" fillId="32" borderId="10" xfId="0" applyNumberFormat="1" applyFont="1" applyFill="1" applyBorder="1" applyAlignment="1">
      <alignment horizontal="center" wrapText="1"/>
    </xf>
    <xf numFmtId="0" fontId="81" fillId="32" borderId="10" xfId="0" applyFont="1" applyFill="1" applyBorder="1" applyAlignment="1">
      <alignment horizontal="center" vertical="justify" wrapText="1"/>
    </xf>
    <xf numFmtId="2" fontId="80" fillId="32" borderId="10" xfId="0" applyNumberFormat="1" applyFont="1" applyFill="1" applyBorder="1" applyAlignment="1">
      <alignment horizontal="center" wrapText="1"/>
    </xf>
    <xf numFmtId="2" fontId="80" fillId="32" borderId="10" xfId="0" applyNumberFormat="1" applyFont="1" applyFill="1" applyBorder="1" applyAlignment="1">
      <alignment horizontal="center" vertical="justify" wrapText="1"/>
    </xf>
    <xf numFmtId="2" fontId="82" fillId="32" borderId="10" xfId="0" applyNumberFormat="1" applyFont="1" applyFill="1" applyBorder="1" applyAlignment="1">
      <alignment horizontal="center" wrapText="1"/>
    </xf>
    <xf numFmtId="0" fontId="4" fillId="32" borderId="10" xfId="0" applyFont="1" applyFill="1" applyBorder="1" applyAlignment="1">
      <alignment vertical="center"/>
    </xf>
    <xf numFmtId="2" fontId="80" fillId="32" borderId="10" xfId="0" applyNumberFormat="1" applyFont="1" applyFill="1" applyBorder="1" applyAlignment="1">
      <alignment horizontal="center" vertical="center" wrapText="1"/>
    </xf>
    <xf numFmtId="2" fontId="82" fillId="32" borderId="10" xfId="0" applyNumberFormat="1" applyFont="1" applyFill="1" applyBorder="1" applyAlignment="1">
      <alignment horizontal="center" vertical="center" wrapText="1"/>
    </xf>
    <xf numFmtId="0" fontId="80" fillId="32" borderId="10" xfId="0" applyFont="1" applyFill="1" applyBorder="1" applyAlignment="1">
      <alignment vertical="center" wrapText="1"/>
    </xf>
    <xf numFmtId="0" fontId="80" fillId="32" borderId="12" xfId="0" applyFont="1" applyFill="1" applyBorder="1" applyAlignment="1">
      <alignment vertical="justify"/>
    </xf>
    <xf numFmtId="0" fontId="74" fillId="32" borderId="10" xfId="0" applyFont="1" applyFill="1" applyBorder="1" applyAlignment="1">
      <alignment wrapText="1"/>
    </xf>
    <xf numFmtId="0" fontId="12" fillId="32" borderId="10" xfId="0" applyFont="1" applyFill="1" applyBorder="1" applyAlignment="1">
      <alignment horizontal="center" vertical="justify"/>
    </xf>
    <xf numFmtId="0" fontId="5" fillId="32" borderId="10" xfId="0" applyFont="1" applyFill="1" applyBorder="1" applyAlignment="1">
      <alignment horizontal="left"/>
    </xf>
    <xf numFmtId="0" fontId="12" fillId="32" borderId="10" xfId="0" applyFont="1" applyFill="1" applyBorder="1" applyAlignment="1">
      <alignment horizontal="left" wrapText="1"/>
    </xf>
    <xf numFmtId="0" fontId="12" fillId="32" borderId="10" xfId="0" applyFont="1" applyFill="1" applyBorder="1" applyAlignment="1">
      <alignment horizontal="left" vertical="center" wrapText="1"/>
    </xf>
    <xf numFmtId="0" fontId="5" fillId="32" borderId="10" xfId="0" applyFont="1" applyFill="1" applyBorder="1" applyAlignment="1">
      <alignment horizontal="left" vertical="center" wrapText="1"/>
    </xf>
    <xf numFmtId="0" fontId="6" fillId="32" borderId="10" xfId="0" applyFont="1" applyFill="1" applyBorder="1" applyAlignment="1">
      <alignment vertical="justify" wrapText="1"/>
    </xf>
    <xf numFmtId="0" fontId="4" fillId="32" borderId="10" xfId="0" applyFont="1" applyFill="1" applyBorder="1" applyAlignment="1">
      <alignment horizontal="center" wrapText="1"/>
    </xf>
    <xf numFmtId="49" fontId="9" fillId="32" borderId="10" xfId="0" applyNumberFormat="1" applyFont="1" applyFill="1" applyBorder="1" applyAlignment="1">
      <alignment horizontal="center" vertical="justify" wrapText="1"/>
    </xf>
    <xf numFmtId="49" fontId="12" fillId="32" borderId="10" xfId="0" applyNumberFormat="1" applyFont="1" applyFill="1" applyBorder="1" applyAlignment="1">
      <alignment horizontal="center" vertical="justify" wrapText="1"/>
    </xf>
    <xf numFmtId="0" fontId="69" fillId="32" borderId="0" xfId="0" applyFont="1" applyFill="1" applyAlignment="1">
      <alignment wrapText="1"/>
    </xf>
    <xf numFmtId="0" fontId="85" fillId="32" borderId="10" xfId="0" applyFont="1" applyFill="1" applyBorder="1" applyAlignment="1">
      <alignment wrapText="1"/>
    </xf>
    <xf numFmtId="0" fontId="4" fillId="32" borderId="10" xfId="0" applyFont="1" applyFill="1" applyBorder="1" applyAlignment="1">
      <alignment horizontal="center" vertical="justify"/>
    </xf>
    <xf numFmtId="0" fontId="5" fillId="32" borderId="10" xfId="0" applyFont="1" applyFill="1" applyBorder="1" applyAlignment="1">
      <alignment vertical="top" wrapText="1"/>
    </xf>
    <xf numFmtId="0" fontId="7" fillId="32" borderId="10" xfId="0" applyFont="1" applyFill="1" applyBorder="1" applyAlignment="1">
      <alignment/>
    </xf>
    <xf numFmtId="2" fontId="5" fillId="32" borderId="10" xfId="0" applyNumberFormat="1" applyFont="1" applyFill="1" applyBorder="1" applyAlignment="1">
      <alignment/>
    </xf>
    <xf numFmtId="0" fontId="6" fillId="32" borderId="10" xfId="0" applyFont="1" applyFill="1" applyBorder="1" applyAlignment="1">
      <alignment horizontal="left" vertical="justify" wrapText="1"/>
    </xf>
    <xf numFmtId="0" fontId="4" fillId="32" borderId="10" xfId="0" applyFont="1" applyFill="1" applyBorder="1" applyAlignment="1">
      <alignment horizontal="center"/>
    </xf>
    <xf numFmtId="2" fontId="68" fillId="32" borderId="0" xfId="0" applyNumberFormat="1" applyFont="1" applyFill="1" applyBorder="1" applyAlignment="1">
      <alignment horizontal="left" wrapText="1"/>
    </xf>
    <xf numFmtId="0" fontId="70" fillId="32" borderId="0" xfId="0" applyFont="1" applyFill="1" applyAlignment="1">
      <alignment horizontal="left"/>
    </xf>
    <xf numFmtId="0" fontId="86" fillId="32" borderId="0" xfId="0" applyFont="1" applyFill="1" applyAlignment="1">
      <alignment horizontal="left"/>
    </xf>
    <xf numFmtId="0" fontId="68" fillId="32" borderId="0" xfId="0" applyFont="1" applyFill="1" applyAlignment="1">
      <alignment horizontal="left"/>
    </xf>
    <xf numFmtId="2" fontId="68" fillId="32" borderId="0" xfId="0" applyNumberFormat="1" applyFont="1" applyFill="1" applyAlignment="1">
      <alignment horizontal="left"/>
    </xf>
    <xf numFmtId="0" fontId="86" fillId="32" borderId="0" xfId="0" applyFont="1" applyFill="1" applyAlignment="1">
      <alignment horizontal="center"/>
    </xf>
    <xf numFmtId="0" fontId="68" fillId="32" borderId="0" xfId="0" applyFont="1" applyFill="1" applyAlignment="1">
      <alignment horizontal="center"/>
    </xf>
    <xf numFmtId="0" fontId="77" fillId="32" borderId="0" xfId="0" applyFont="1" applyFill="1" applyAlignment="1">
      <alignment horizontal="left"/>
    </xf>
    <xf numFmtId="49" fontId="86" fillId="32" borderId="0" xfId="0" applyNumberFormat="1" applyFont="1" applyFill="1" applyAlignment="1">
      <alignment horizontal="center"/>
    </xf>
    <xf numFmtId="0" fontId="3" fillId="32" borderId="0" xfId="0" applyFont="1" applyFill="1" applyAlignment="1">
      <alignment/>
    </xf>
    <xf numFmtId="0" fontId="87" fillId="32" borderId="0" xfId="0" applyFont="1" applyFill="1" applyAlignment="1">
      <alignment/>
    </xf>
    <xf numFmtId="0" fontId="0" fillId="32" borderId="0" xfId="0" applyFill="1" applyAlignment="1">
      <alignment/>
    </xf>
    <xf numFmtId="2" fontId="0" fillId="32" borderId="0" xfId="0" applyNumberFormat="1" applyFont="1" applyFill="1" applyAlignment="1">
      <alignment/>
    </xf>
    <xf numFmtId="2" fontId="0" fillId="32" borderId="0" xfId="0" applyNumberFormat="1" applyFill="1" applyAlignment="1">
      <alignment/>
    </xf>
    <xf numFmtId="2" fontId="6" fillId="32" borderId="10" xfId="0" applyNumberFormat="1" applyFont="1" applyFill="1" applyBorder="1" applyAlignment="1">
      <alignment horizontal="center" vertical="justify"/>
    </xf>
    <xf numFmtId="2" fontId="5" fillId="32" borderId="10" xfId="0" applyNumberFormat="1" applyFont="1" applyFill="1" applyBorder="1" applyAlignment="1">
      <alignment horizontal="center" vertical="justify"/>
    </xf>
    <xf numFmtId="0" fontId="2" fillId="32" borderId="0" xfId="0" applyFont="1" applyFill="1" applyAlignment="1">
      <alignment horizontal="right" wrapText="1"/>
    </xf>
    <xf numFmtId="0" fontId="85" fillId="32" borderId="10" xfId="0" applyFont="1" applyFill="1" applyBorder="1" applyAlignment="1">
      <alignment horizontal="left" wrapText="1"/>
    </xf>
    <xf numFmtId="0" fontId="4" fillId="32" borderId="13" xfId="0" applyFont="1" applyFill="1" applyBorder="1" applyAlignment="1">
      <alignment horizontal="center" vertical="center"/>
    </xf>
    <xf numFmtId="49" fontId="12" fillId="32" borderId="13" xfId="0" applyNumberFormat="1" applyFont="1" applyFill="1" applyBorder="1" applyAlignment="1">
      <alignment horizontal="center" vertical="center" wrapText="1"/>
    </xf>
    <xf numFmtId="0" fontId="7" fillId="32" borderId="13" xfId="0" applyFont="1" applyFill="1" applyBorder="1" applyAlignment="1">
      <alignment horizontal="center" wrapText="1"/>
    </xf>
    <xf numFmtId="2" fontId="5" fillId="32" borderId="13" xfId="0" applyNumberFormat="1" applyFont="1" applyFill="1" applyBorder="1" applyAlignment="1">
      <alignment horizontal="center"/>
    </xf>
    <xf numFmtId="2" fontId="5" fillId="32" borderId="13" xfId="0" applyNumberFormat="1" applyFont="1" applyFill="1" applyBorder="1" applyAlignment="1">
      <alignment horizontal="center" wrapText="1"/>
    </xf>
    <xf numFmtId="2" fontId="6" fillId="32" borderId="13" xfId="0" applyNumberFormat="1" applyFont="1" applyFill="1" applyBorder="1" applyAlignment="1">
      <alignment horizontal="center"/>
    </xf>
    <xf numFmtId="0" fontId="5" fillId="32" borderId="13" xfId="0" applyFont="1" applyFill="1" applyBorder="1" applyAlignment="1">
      <alignment wrapText="1"/>
    </xf>
    <xf numFmtId="0" fontId="68" fillId="0" borderId="0" xfId="0" applyFont="1" applyBorder="1" applyAlignment="1">
      <alignment/>
    </xf>
    <xf numFmtId="0" fontId="5" fillId="0" borderId="0" xfId="0" applyFont="1" applyBorder="1" applyAlignment="1">
      <alignment/>
    </xf>
    <xf numFmtId="0" fontId="6" fillId="32" borderId="10" xfId="0" applyFont="1" applyFill="1" applyBorder="1" applyAlignment="1">
      <alignment horizontal="left" vertical="center" wrapText="1"/>
    </xf>
    <xf numFmtId="0" fontId="5" fillId="0" borderId="0" xfId="0" applyFont="1" applyBorder="1" applyAlignment="1">
      <alignment vertical="center"/>
    </xf>
    <xf numFmtId="0" fontId="68" fillId="32" borderId="0" xfId="0" applyFont="1" applyFill="1" applyAlignment="1">
      <alignment horizontal="center"/>
    </xf>
    <xf numFmtId="0" fontId="2" fillId="32" borderId="0" xfId="0" applyFont="1" applyFill="1" applyAlignment="1">
      <alignment horizontal="center" wrapText="1"/>
    </xf>
    <xf numFmtId="0" fontId="2" fillId="32" borderId="0" xfId="0" applyFont="1" applyFill="1" applyAlignment="1">
      <alignment horizontal="right" wrapText="1"/>
    </xf>
    <xf numFmtId="0" fontId="13" fillId="32" borderId="0" xfId="0" applyFont="1" applyFill="1" applyBorder="1" applyAlignment="1">
      <alignment horizontal="center" wrapText="1"/>
    </xf>
    <xf numFmtId="0" fontId="13" fillId="32" borderId="0" xfId="0" applyFont="1" applyFill="1" applyBorder="1" applyAlignment="1">
      <alignment horizontal="center" vertical="center" wrapText="1"/>
    </xf>
    <xf numFmtId="49" fontId="68" fillId="32" borderId="14" xfId="0" applyNumberFormat="1" applyFont="1" applyFill="1" applyBorder="1" applyAlignment="1">
      <alignment horizontal="left" wrapText="1"/>
    </xf>
    <xf numFmtId="0" fontId="2" fillId="32" borderId="0" xfId="0" applyFont="1" applyFill="1" applyAlignment="1">
      <alignment horizontal="left" wrapText="1"/>
    </xf>
    <xf numFmtId="0" fontId="12" fillId="32" borderId="15" xfId="0" applyFont="1" applyFill="1" applyBorder="1" applyAlignment="1">
      <alignment horizontal="right" vertical="center"/>
    </xf>
    <xf numFmtId="0" fontId="7" fillId="32" borderId="15" xfId="0" applyFont="1" applyFill="1" applyBorder="1" applyAlignment="1">
      <alignment horizontal="right" vertical="center"/>
    </xf>
    <xf numFmtId="2" fontId="12" fillId="32" borderId="15" xfId="0" applyNumberFormat="1" applyFont="1" applyFill="1" applyBorder="1" applyAlignment="1">
      <alignment horizontal="righ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sheetPr>
  <dimension ref="A2:J362"/>
  <sheetViews>
    <sheetView tabSelected="1" zoomScale="110" zoomScaleNormal="110" zoomScalePageLayoutView="0" workbookViewId="0" topLeftCell="A1">
      <selection activeCell="A8" sqref="A8:G8"/>
    </sheetView>
  </sheetViews>
  <sheetFormatPr defaultColWidth="9.140625" defaultRowHeight="12.75"/>
  <cols>
    <col min="1" max="1" width="8.57421875" style="123" customWidth="1"/>
    <col min="2" max="2" width="5.140625" style="124" bestFit="1" customWidth="1"/>
    <col min="3" max="3" width="48.57421875" style="125" customWidth="1"/>
    <col min="4" max="4" width="10.140625" style="123" customWidth="1"/>
    <col min="5" max="5" width="8.421875" style="126" customWidth="1"/>
    <col min="6" max="6" width="8.421875" style="127" customWidth="1"/>
    <col min="7" max="7" width="7.8515625" style="125" customWidth="1"/>
  </cols>
  <sheetData>
    <row r="2" spans="1:10" s="5" customFormat="1" ht="15.75">
      <c r="A2" s="30"/>
      <c r="B2" s="31"/>
      <c r="C2" s="32"/>
      <c r="D2" s="144" t="s">
        <v>568</v>
      </c>
      <c r="E2" s="144"/>
      <c r="F2" s="144"/>
      <c r="G2" s="144"/>
      <c r="H2" s="4"/>
      <c r="I2" s="4"/>
      <c r="J2" s="4"/>
    </row>
    <row r="3" spans="1:10" s="5" customFormat="1" ht="15.75">
      <c r="A3" s="30"/>
      <c r="B3" s="31"/>
      <c r="C3" s="145" t="s">
        <v>180</v>
      </c>
      <c r="D3" s="145"/>
      <c r="E3" s="145"/>
      <c r="F3" s="145"/>
      <c r="G3" s="145"/>
      <c r="H3" s="4"/>
      <c r="I3" s="4"/>
      <c r="J3" s="4"/>
    </row>
    <row r="4" spans="1:10" s="5" customFormat="1" ht="15.75">
      <c r="A4" s="30"/>
      <c r="B4" s="31"/>
      <c r="C4" s="33"/>
      <c r="D4" s="149" t="s">
        <v>661</v>
      </c>
      <c r="E4" s="149"/>
      <c r="F4" s="149"/>
      <c r="G4" s="149"/>
      <c r="H4" s="4"/>
      <c r="I4" s="4"/>
      <c r="J4" s="4"/>
    </row>
    <row r="5" spans="1:10" s="5" customFormat="1" ht="15.75">
      <c r="A5" s="30"/>
      <c r="B5" s="31"/>
      <c r="C5" s="145" t="s">
        <v>569</v>
      </c>
      <c r="D5" s="145"/>
      <c r="E5" s="145"/>
      <c r="F5" s="145"/>
      <c r="G5" s="145"/>
      <c r="H5" s="4"/>
      <c r="I5" s="4"/>
      <c r="J5" s="4"/>
    </row>
    <row r="6" spans="1:10" s="5" customFormat="1" ht="15.75">
      <c r="A6" s="30"/>
      <c r="B6" s="31"/>
      <c r="C6" s="130"/>
      <c r="D6" s="130"/>
      <c r="E6" s="130"/>
      <c r="F6" s="130"/>
      <c r="G6" s="130"/>
      <c r="H6" s="4"/>
      <c r="I6" s="4"/>
      <c r="J6" s="4"/>
    </row>
    <row r="7" spans="1:10" s="5" customFormat="1" ht="23.25" customHeight="1">
      <c r="A7" s="30"/>
      <c r="B7" s="31"/>
      <c r="C7" s="33"/>
      <c r="D7" s="34"/>
      <c r="E7" s="35"/>
      <c r="F7" s="35"/>
      <c r="G7" s="36"/>
      <c r="H7" s="4"/>
      <c r="I7" s="4"/>
      <c r="J7" s="4"/>
    </row>
    <row r="8" spans="1:10" s="5" customFormat="1" ht="24.75" customHeight="1">
      <c r="A8" s="146" t="s">
        <v>665</v>
      </c>
      <c r="B8" s="146"/>
      <c r="C8" s="146"/>
      <c r="D8" s="146"/>
      <c r="E8" s="146"/>
      <c r="F8" s="146"/>
      <c r="G8" s="146"/>
      <c r="H8" s="4"/>
      <c r="I8" s="4"/>
      <c r="J8" s="4"/>
    </row>
    <row r="9" spans="1:10" s="5" customFormat="1" ht="20.25" customHeight="1">
      <c r="A9" s="147" t="s">
        <v>664</v>
      </c>
      <c r="B9" s="147"/>
      <c r="C9" s="147"/>
      <c r="D9" s="147"/>
      <c r="E9" s="147"/>
      <c r="F9" s="147"/>
      <c r="G9" s="147"/>
      <c r="H9" s="4"/>
      <c r="I9" s="4"/>
      <c r="J9" s="4"/>
    </row>
    <row r="10" spans="1:10" s="5" customFormat="1" ht="13.5" customHeight="1">
      <c r="A10" s="37"/>
      <c r="B10" s="38"/>
      <c r="C10" s="38"/>
      <c r="D10" s="37"/>
      <c r="E10" s="39"/>
      <c r="F10" s="40"/>
      <c r="G10" s="38"/>
      <c r="H10" s="4"/>
      <c r="I10" s="4"/>
      <c r="J10" s="4"/>
    </row>
    <row r="11" spans="1:10" s="5" customFormat="1" ht="66.75" customHeight="1">
      <c r="A11" s="41" t="s">
        <v>573</v>
      </c>
      <c r="B11" s="42" t="s">
        <v>5</v>
      </c>
      <c r="C11" s="18" t="s">
        <v>212</v>
      </c>
      <c r="D11" s="41" t="s">
        <v>6</v>
      </c>
      <c r="E11" s="43" t="s">
        <v>571</v>
      </c>
      <c r="F11" s="43" t="s">
        <v>572</v>
      </c>
      <c r="G11" s="43" t="s">
        <v>570</v>
      </c>
      <c r="H11" s="4"/>
      <c r="I11" s="4"/>
      <c r="J11" s="4"/>
    </row>
    <row r="12" spans="1:10" s="5" customFormat="1" ht="27" customHeight="1">
      <c r="A12" s="60" t="s">
        <v>45</v>
      </c>
      <c r="B12" s="14" t="s">
        <v>44</v>
      </c>
      <c r="C12" s="13" t="s">
        <v>181</v>
      </c>
      <c r="D12" s="45"/>
      <c r="E12" s="20"/>
      <c r="F12" s="20"/>
      <c r="G12" s="21"/>
      <c r="H12" s="4"/>
      <c r="I12" s="4"/>
      <c r="J12" s="4"/>
    </row>
    <row r="13" spans="1:10" s="5" customFormat="1" ht="42" customHeight="1">
      <c r="A13" s="44" t="s">
        <v>43</v>
      </c>
      <c r="B13" s="42">
        <v>1</v>
      </c>
      <c r="C13" s="15" t="s">
        <v>450</v>
      </c>
      <c r="D13" s="45"/>
      <c r="E13" s="20"/>
      <c r="F13" s="20"/>
      <c r="G13" s="21"/>
      <c r="H13" s="4"/>
      <c r="I13" s="4"/>
      <c r="J13" s="4"/>
    </row>
    <row r="14" spans="1:7" s="5" customFormat="1" ht="12.75">
      <c r="A14" s="44"/>
      <c r="B14" s="19" t="s">
        <v>134</v>
      </c>
      <c r="C14" s="15" t="s">
        <v>220</v>
      </c>
      <c r="D14" s="45"/>
      <c r="E14" s="20"/>
      <c r="F14" s="20"/>
      <c r="G14" s="21"/>
    </row>
    <row r="15" spans="1:7" s="5" customFormat="1" ht="16.5" customHeight="1">
      <c r="A15" s="44"/>
      <c r="B15" s="11" t="s">
        <v>7</v>
      </c>
      <c r="C15" s="23" t="s">
        <v>278</v>
      </c>
      <c r="D15" s="45" t="s">
        <v>208</v>
      </c>
      <c r="E15" s="20">
        <f>46.98+8.93</f>
        <v>55.91</v>
      </c>
      <c r="F15" s="20">
        <f>E15*20%</f>
        <v>11.182</v>
      </c>
      <c r="G15" s="46">
        <v>67.1</v>
      </c>
    </row>
    <row r="16" spans="1:7" s="5" customFormat="1" ht="16.5" customHeight="1">
      <c r="A16" s="44"/>
      <c r="B16" s="11" t="s">
        <v>8</v>
      </c>
      <c r="C16" s="23" t="s">
        <v>108</v>
      </c>
      <c r="D16" s="45" t="s">
        <v>208</v>
      </c>
      <c r="E16" s="20">
        <f>31.48+5.98</f>
        <v>37.46</v>
      </c>
      <c r="F16" s="20">
        <f>E16*20%</f>
        <v>7.492000000000001</v>
      </c>
      <c r="G16" s="46">
        <v>45</v>
      </c>
    </row>
    <row r="17" spans="1:7" s="5" customFormat="1" ht="16.5" customHeight="1">
      <c r="A17" s="44"/>
      <c r="B17" s="11" t="s">
        <v>9</v>
      </c>
      <c r="C17" s="23" t="s">
        <v>276</v>
      </c>
      <c r="D17" s="45" t="s">
        <v>208</v>
      </c>
      <c r="E17" s="20">
        <f>39.24+7.46</f>
        <v>46.7</v>
      </c>
      <c r="F17" s="20">
        <f>E17*20%</f>
        <v>9.340000000000002</v>
      </c>
      <c r="G17" s="46">
        <v>56</v>
      </c>
    </row>
    <row r="18" spans="1:7" s="5" customFormat="1" ht="16.5" customHeight="1">
      <c r="A18" s="44"/>
      <c r="B18" s="11" t="s">
        <v>10</v>
      </c>
      <c r="C18" s="23" t="s">
        <v>277</v>
      </c>
      <c r="D18" s="45" t="s">
        <v>208</v>
      </c>
      <c r="E18" s="20">
        <f>39.24+7.46</f>
        <v>46.7</v>
      </c>
      <c r="F18" s="20">
        <f>E18*20%</f>
        <v>9.340000000000002</v>
      </c>
      <c r="G18" s="46">
        <v>56</v>
      </c>
    </row>
    <row r="19" spans="1:7" s="5" customFormat="1" ht="16.5" customHeight="1">
      <c r="A19" s="44"/>
      <c r="B19" s="11" t="s">
        <v>11</v>
      </c>
      <c r="C19" s="23" t="s">
        <v>162</v>
      </c>
      <c r="D19" s="45" t="s">
        <v>208</v>
      </c>
      <c r="E19" s="20">
        <f>23.73+4.51</f>
        <v>28.240000000000002</v>
      </c>
      <c r="F19" s="20">
        <f>E19*20%</f>
        <v>5.648000000000001</v>
      </c>
      <c r="G19" s="46">
        <v>33.9</v>
      </c>
    </row>
    <row r="20" spans="1:7" s="5" customFormat="1" ht="38.25">
      <c r="A20" s="44"/>
      <c r="B20" s="19" t="s">
        <v>264</v>
      </c>
      <c r="C20" s="13" t="s">
        <v>219</v>
      </c>
      <c r="D20" s="45"/>
      <c r="E20" s="20"/>
      <c r="F20" s="20"/>
      <c r="G20" s="46"/>
    </row>
    <row r="21" spans="1:7" s="5" customFormat="1" ht="16.5" customHeight="1">
      <c r="A21" s="44"/>
      <c r="B21" s="11" t="s">
        <v>12</v>
      </c>
      <c r="C21" s="23" t="s">
        <v>198</v>
      </c>
      <c r="D21" s="45" t="s">
        <v>208</v>
      </c>
      <c r="E21" s="20">
        <v>88.5</v>
      </c>
      <c r="F21" s="20" t="s">
        <v>79</v>
      </c>
      <c r="G21" s="46">
        <v>88.5</v>
      </c>
    </row>
    <row r="22" spans="1:7" s="5" customFormat="1" ht="16.5" customHeight="1">
      <c r="A22" s="44"/>
      <c r="B22" s="11" t="s">
        <v>13</v>
      </c>
      <c r="C22" s="23" t="s">
        <v>448</v>
      </c>
      <c r="D22" s="45" t="s">
        <v>208</v>
      </c>
      <c r="E22" s="20">
        <v>47.45</v>
      </c>
      <c r="F22" s="20" t="s">
        <v>79</v>
      </c>
      <c r="G22" s="46">
        <v>47.5</v>
      </c>
    </row>
    <row r="23" spans="1:7" s="5" customFormat="1" ht="16.5" customHeight="1">
      <c r="A23" s="44"/>
      <c r="B23" s="11" t="s">
        <v>14</v>
      </c>
      <c r="C23" s="23" t="s">
        <v>504</v>
      </c>
      <c r="D23" s="45" t="s">
        <v>208</v>
      </c>
      <c r="E23" s="20">
        <v>78.1</v>
      </c>
      <c r="F23" s="20" t="s">
        <v>79</v>
      </c>
      <c r="G23" s="46">
        <v>78.1</v>
      </c>
    </row>
    <row r="24" spans="1:7" s="5" customFormat="1" ht="16.5" customHeight="1">
      <c r="A24" s="44"/>
      <c r="B24" s="11" t="s">
        <v>15</v>
      </c>
      <c r="C24" s="23" t="s">
        <v>505</v>
      </c>
      <c r="D24" s="45" t="s">
        <v>208</v>
      </c>
      <c r="E24" s="20">
        <v>49.4</v>
      </c>
      <c r="F24" s="20" t="s">
        <v>79</v>
      </c>
      <c r="G24" s="46">
        <v>49.4</v>
      </c>
    </row>
    <row r="25" spans="1:7" s="5" customFormat="1" ht="16.5" customHeight="1">
      <c r="A25" s="44"/>
      <c r="B25" s="11" t="s">
        <v>16</v>
      </c>
      <c r="C25" s="23" t="s">
        <v>506</v>
      </c>
      <c r="D25" s="45" t="s">
        <v>208</v>
      </c>
      <c r="E25" s="20">
        <v>56.6</v>
      </c>
      <c r="F25" s="20" t="s">
        <v>79</v>
      </c>
      <c r="G25" s="46">
        <v>56.6</v>
      </c>
    </row>
    <row r="26" spans="1:7" s="5" customFormat="1" ht="16.5" customHeight="1">
      <c r="A26" s="44"/>
      <c r="B26" s="11" t="s">
        <v>17</v>
      </c>
      <c r="C26" s="23" t="s">
        <v>507</v>
      </c>
      <c r="D26" s="45" t="s">
        <v>208</v>
      </c>
      <c r="E26" s="20">
        <v>54.8</v>
      </c>
      <c r="F26" s="20" t="s">
        <v>79</v>
      </c>
      <c r="G26" s="46">
        <v>54.8</v>
      </c>
    </row>
    <row r="27" spans="1:7" s="5" customFormat="1" ht="25.5">
      <c r="A27" s="44"/>
      <c r="B27" s="19" t="s">
        <v>265</v>
      </c>
      <c r="C27" s="13" t="s">
        <v>218</v>
      </c>
      <c r="D27" s="45"/>
      <c r="E27" s="20"/>
      <c r="F27" s="20"/>
      <c r="G27" s="46"/>
    </row>
    <row r="28" spans="1:7" s="5" customFormat="1" ht="16.5" customHeight="1">
      <c r="A28" s="44"/>
      <c r="B28" s="11" t="s">
        <v>18</v>
      </c>
      <c r="C28" s="23" t="s">
        <v>508</v>
      </c>
      <c r="D28" s="45" t="s">
        <v>208</v>
      </c>
      <c r="E28" s="20">
        <v>21.8</v>
      </c>
      <c r="F28" s="20" t="s">
        <v>79</v>
      </c>
      <c r="G28" s="46">
        <v>21.8</v>
      </c>
    </row>
    <row r="29" spans="1:7" s="5" customFormat="1" ht="16.5" customHeight="1">
      <c r="A29" s="44"/>
      <c r="B29" s="11" t="s">
        <v>19</v>
      </c>
      <c r="C29" s="23" t="s">
        <v>226</v>
      </c>
      <c r="D29" s="45" t="s">
        <v>208</v>
      </c>
      <c r="E29" s="20">
        <v>18</v>
      </c>
      <c r="F29" s="20" t="s">
        <v>79</v>
      </c>
      <c r="G29" s="46">
        <v>18</v>
      </c>
    </row>
    <row r="30" spans="1:7" s="5" customFormat="1" ht="16.5" customHeight="1">
      <c r="A30" s="44"/>
      <c r="B30" s="11" t="s">
        <v>20</v>
      </c>
      <c r="C30" s="23" t="s">
        <v>150</v>
      </c>
      <c r="D30" s="45" t="s">
        <v>208</v>
      </c>
      <c r="E30" s="20">
        <v>38.2</v>
      </c>
      <c r="F30" s="20" t="s">
        <v>79</v>
      </c>
      <c r="G30" s="46">
        <v>38.2</v>
      </c>
    </row>
    <row r="31" spans="1:7" s="5" customFormat="1" ht="16.5" customHeight="1">
      <c r="A31" s="44"/>
      <c r="B31" s="11" t="s">
        <v>21</v>
      </c>
      <c r="C31" s="23" t="s">
        <v>227</v>
      </c>
      <c r="D31" s="45" t="s">
        <v>208</v>
      </c>
      <c r="E31" s="20">
        <v>18</v>
      </c>
      <c r="F31" s="20" t="s">
        <v>79</v>
      </c>
      <c r="G31" s="46">
        <v>18</v>
      </c>
    </row>
    <row r="32" spans="1:7" s="5" customFormat="1" ht="16.5" customHeight="1">
      <c r="A32" s="44"/>
      <c r="B32" s="11" t="s">
        <v>22</v>
      </c>
      <c r="C32" s="23" t="s">
        <v>224</v>
      </c>
      <c r="D32" s="45" t="s">
        <v>208</v>
      </c>
      <c r="E32" s="20">
        <v>10.7</v>
      </c>
      <c r="F32" s="20" t="s">
        <v>79</v>
      </c>
      <c r="G32" s="46">
        <v>10.7</v>
      </c>
    </row>
    <row r="33" spans="1:7" s="5" customFormat="1" ht="16.5" customHeight="1">
      <c r="A33" s="44"/>
      <c r="B33" s="11" t="s">
        <v>23</v>
      </c>
      <c r="C33" s="23" t="s">
        <v>225</v>
      </c>
      <c r="D33" s="45" t="s">
        <v>208</v>
      </c>
      <c r="E33" s="20">
        <v>10.7</v>
      </c>
      <c r="F33" s="20" t="s">
        <v>79</v>
      </c>
      <c r="G33" s="46">
        <v>10.7</v>
      </c>
    </row>
    <row r="34" spans="1:7" s="5" customFormat="1" ht="16.5" customHeight="1">
      <c r="A34" s="44"/>
      <c r="B34" s="11" t="s">
        <v>24</v>
      </c>
      <c r="C34" s="23" t="s">
        <v>164</v>
      </c>
      <c r="D34" s="45" t="s">
        <v>208</v>
      </c>
      <c r="E34" s="20">
        <v>28.6</v>
      </c>
      <c r="F34" s="20" t="s">
        <v>79</v>
      </c>
      <c r="G34" s="46">
        <v>28.6</v>
      </c>
    </row>
    <row r="35" spans="1:7" s="5" customFormat="1" ht="16.5" customHeight="1">
      <c r="A35" s="44"/>
      <c r="B35" s="11" t="s">
        <v>25</v>
      </c>
      <c r="C35" s="23" t="s">
        <v>165</v>
      </c>
      <c r="D35" s="45" t="s">
        <v>208</v>
      </c>
      <c r="E35" s="20">
        <v>19.3</v>
      </c>
      <c r="F35" s="20" t="s">
        <v>79</v>
      </c>
      <c r="G35" s="46">
        <v>19.3</v>
      </c>
    </row>
    <row r="36" spans="1:7" s="5" customFormat="1" ht="16.5" customHeight="1">
      <c r="A36" s="44"/>
      <c r="B36" s="11" t="s">
        <v>26</v>
      </c>
      <c r="C36" s="23" t="s">
        <v>166</v>
      </c>
      <c r="D36" s="45" t="s">
        <v>208</v>
      </c>
      <c r="E36" s="20">
        <v>22.3</v>
      </c>
      <c r="F36" s="20" t="s">
        <v>79</v>
      </c>
      <c r="G36" s="46">
        <v>22.3</v>
      </c>
    </row>
    <row r="37" spans="1:7" s="5" customFormat="1" ht="16.5" customHeight="1">
      <c r="A37" s="44"/>
      <c r="B37" s="11" t="s">
        <v>27</v>
      </c>
      <c r="C37" s="23" t="s">
        <v>509</v>
      </c>
      <c r="D37" s="45" t="s">
        <v>208</v>
      </c>
      <c r="E37" s="20">
        <v>32.3</v>
      </c>
      <c r="F37" s="20" t="s">
        <v>79</v>
      </c>
      <c r="G37" s="46">
        <v>32.3</v>
      </c>
    </row>
    <row r="38" spans="1:7" s="5" customFormat="1" ht="16.5" customHeight="1">
      <c r="A38" s="44"/>
      <c r="B38" s="11" t="s">
        <v>28</v>
      </c>
      <c r="C38" s="23" t="s">
        <v>510</v>
      </c>
      <c r="D38" s="45" t="s">
        <v>208</v>
      </c>
      <c r="E38" s="20">
        <v>23.8</v>
      </c>
      <c r="F38" s="20" t="s">
        <v>79</v>
      </c>
      <c r="G38" s="46">
        <v>23.8</v>
      </c>
    </row>
    <row r="39" spans="1:7" s="5" customFormat="1" ht="16.5" customHeight="1">
      <c r="A39" s="44"/>
      <c r="B39" s="11" t="s">
        <v>29</v>
      </c>
      <c r="C39" s="23" t="s">
        <v>503</v>
      </c>
      <c r="D39" s="45" t="s">
        <v>208</v>
      </c>
      <c r="E39" s="20">
        <v>23.4</v>
      </c>
      <c r="F39" s="20" t="s">
        <v>79</v>
      </c>
      <c r="G39" s="46">
        <v>23.4</v>
      </c>
    </row>
    <row r="40" spans="1:7" s="5" customFormat="1" ht="16.5" customHeight="1">
      <c r="A40" s="44"/>
      <c r="B40" s="11" t="s">
        <v>30</v>
      </c>
      <c r="C40" s="23" t="s">
        <v>184</v>
      </c>
      <c r="D40" s="47" t="s">
        <v>185</v>
      </c>
      <c r="E40" s="48">
        <v>60.9</v>
      </c>
      <c r="F40" s="20" t="s">
        <v>79</v>
      </c>
      <c r="G40" s="46">
        <v>60.9</v>
      </c>
    </row>
    <row r="41" spans="1:9" s="5" customFormat="1" ht="16.5" customHeight="1">
      <c r="A41" s="150" t="s">
        <v>663</v>
      </c>
      <c r="B41" s="150"/>
      <c r="C41" s="150"/>
      <c r="D41" s="150"/>
      <c r="E41" s="150"/>
      <c r="F41" s="150"/>
      <c r="G41" s="150"/>
      <c r="H41" s="139"/>
      <c r="I41" s="139"/>
    </row>
    <row r="42" spans="1:7" s="5" customFormat="1" ht="14.25" customHeight="1">
      <c r="A42" s="60" t="s">
        <v>168</v>
      </c>
      <c r="B42" s="14">
        <v>2</v>
      </c>
      <c r="C42" s="13" t="s">
        <v>161</v>
      </c>
      <c r="D42" s="49"/>
      <c r="E42" s="50"/>
      <c r="F42" s="50"/>
      <c r="G42" s="21"/>
    </row>
    <row r="43" spans="1:7" s="5" customFormat="1" ht="93" customHeight="1">
      <c r="A43" s="44"/>
      <c r="B43" s="14"/>
      <c r="C43" s="131" t="s">
        <v>511</v>
      </c>
      <c r="D43" s="49"/>
      <c r="E43" s="50"/>
      <c r="F43" s="50"/>
      <c r="G43" s="21"/>
    </row>
    <row r="44" spans="1:7" s="5" customFormat="1" ht="38.25">
      <c r="A44" s="44"/>
      <c r="B44" s="42"/>
      <c r="C44" s="6" t="s">
        <v>500</v>
      </c>
      <c r="D44" s="45"/>
      <c r="E44" s="20"/>
      <c r="F44" s="20"/>
      <c r="G44" s="21"/>
    </row>
    <row r="45" spans="1:7" s="5" customFormat="1" ht="12.75">
      <c r="A45" s="44"/>
      <c r="B45" s="11" t="s">
        <v>135</v>
      </c>
      <c r="C45" s="6" t="s">
        <v>497</v>
      </c>
      <c r="D45" s="49" t="s">
        <v>49</v>
      </c>
      <c r="E45" s="50">
        <f>37.38+7.1</f>
        <v>44.480000000000004</v>
      </c>
      <c r="F45" s="50">
        <f>E45*20%</f>
        <v>8.896</v>
      </c>
      <c r="G45" s="46">
        <v>53.4</v>
      </c>
    </row>
    <row r="46" spans="1:7" s="5" customFormat="1" ht="12.75">
      <c r="A46" s="44"/>
      <c r="B46" s="11" t="s">
        <v>122</v>
      </c>
      <c r="C46" s="6" t="s">
        <v>54</v>
      </c>
      <c r="D46" s="49" t="s">
        <v>49</v>
      </c>
      <c r="E46" s="50">
        <f>36.5+6.94</f>
        <v>43.44</v>
      </c>
      <c r="F46" s="50">
        <f>E46*20%</f>
        <v>8.688</v>
      </c>
      <c r="G46" s="46">
        <v>52.1</v>
      </c>
    </row>
    <row r="47" spans="1:7" s="5" customFormat="1" ht="12.75">
      <c r="A47" s="44"/>
      <c r="B47" s="11" t="s">
        <v>123</v>
      </c>
      <c r="C47" s="6" t="s">
        <v>55</v>
      </c>
      <c r="D47" s="49" t="s">
        <v>49</v>
      </c>
      <c r="E47" s="50">
        <f>36.5+6.94</f>
        <v>43.44</v>
      </c>
      <c r="F47" s="50">
        <f>E47*20%</f>
        <v>8.688</v>
      </c>
      <c r="G47" s="46">
        <v>52.1</v>
      </c>
    </row>
    <row r="48" spans="1:7" s="5" customFormat="1" ht="12.75">
      <c r="A48" s="44"/>
      <c r="B48" s="11" t="s">
        <v>124</v>
      </c>
      <c r="C48" s="6" t="s">
        <v>56</v>
      </c>
      <c r="D48" s="49" t="s">
        <v>49</v>
      </c>
      <c r="E48" s="50">
        <f>36.5+6.94</f>
        <v>43.44</v>
      </c>
      <c r="F48" s="50">
        <f>E48*20%</f>
        <v>8.688</v>
      </c>
      <c r="G48" s="46">
        <v>52.1</v>
      </c>
    </row>
    <row r="49" spans="1:7" s="5" customFormat="1" ht="12.75" hidden="1">
      <c r="A49" s="44"/>
      <c r="B49" s="11" t="s">
        <v>125</v>
      </c>
      <c r="C49" s="6"/>
      <c r="D49" s="49"/>
      <c r="E49" s="50"/>
      <c r="F49" s="50">
        <f aca="true" t="shared" si="0" ref="F49:F61">E49*20%</f>
        <v>0</v>
      </c>
      <c r="G49" s="46"/>
    </row>
    <row r="50" spans="1:7" s="5" customFormat="1" ht="12.75" hidden="1">
      <c r="A50" s="44"/>
      <c r="B50" s="11" t="s">
        <v>126</v>
      </c>
      <c r="C50" s="6"/>
      <c r="D50" s="49"/>
      <c r="E50" s="50"/>
      <c r="F50" s="50">
        <f t="shared" si="0"/>
        <v>0</v>
      </c>
      <c r="G50" s="46"/>
    </row>
    <row r="51" spans="1:7" s="5" customFormat="1" ht="12.75">
      <c r="A51" s="44"/>
      <c r="B51" s="11" t="s">
        <v>125</v>
      </c>
      <c r="C51" s="6" t="s">
        <v>57</v>
      </c>
      <c r="D51" s="49" t="s">
        <v>49</v>
      </c>
      <c r="E51" s="50">
        <f>41.88+7.96</f>
        <v>49.84</v>
      </c>
      <c r="F51" s="50">
        <f t="shared" si="0"/>
        <v>9.968000000000002</v>
      </c>
      <c r="G51" s="46">
        <v>59.8</v>
      </c>
    </row>
    <row r="52" spans="1:7" s="5" customFormat="1" ht="12.75">
      <c r="A52" s="44"/>
      <c r="B52" s="11" t="s">
        <v>126</v>
      </c>
      <c r="C52" s="6" t="s">
        <v>487</v>
      </c>
      <c r="D52" s="49" t="s">
        <v>49</v>
      </c>
      <c r="E52" s="50">
        <f>53.06+10.08</f>
        <v>63.14</v>
      </c>
      <c r="F52" s="50">
        <f t="shared" si="0"/>
        <v>12.628</v>
      </c>
      <c r="G52" s="46">
        <v>75.8</v>
      </c>
    </row>
    <row r="53" spans="1:7" s="5" customFormat="1" ht="12.75">
      <c r="A53" s="44"/>
      <c r="B53" s="11" t="s">
        <v>127</v>
      </c>
      <c r="C53" s="6" t="s">
        <v>58</v>
      </c>
      <c r="D53" s="49" t="s">
        <v>49</v>
      </c>
      <c r="E53" s="50">
        <f>36.56+6.95</f>
        <v>43.510000000000005</v>
      </c>
      <c r="F53" s="50">
        <f t="shared" si="0"/>
        <v>8.702000000000002</v>
      </c>
      <c r="G53" s="46">
        <v>52.2</v>
      </c>
    </row>
    <row r="54" spans="1:7" s="5" customFormat="1" ht="12.75">
      <c r="A54" s="44"/>
      <c r="B54" s="11" t="s">
        <v>128</v>
      </c>
      <c r="C54" s="6" t="s">
        <v>490</v>
      </c>
      <c r="D54" s="49" t="s">
        <v>49</v>
      </c>
      <c r="E54" s="50">
        <f>47.74+9.07</f>
        <v>56.81</v>
      </c>
      <c r="F54" s="50">
        <f t="shared" si="0"/>
        <v>11.362000000000002</v>
      </c>
      <c r="G54" s="46">
        <v>68.2</v>
      </c>
    </row>
    <row r="55" spans="1:7" s="5" customFormat="1" ht="12.75">
      <c r="A55" s="44"/>
      <c r="B55" s="11" t="s">
        <v>129</v>
      </c>
      <c r="C55" s="6" t="s">
        <v>498</v>
      </c>
      <c r="D55" s="49" t="s">
        <v>49</v>
      </c>
      <c r="E55" s="50">
        <f>34.56+6.57</f>
        <v>41.13</v>
      </c>
      <c r="F55" s="50">
        <f t="shared" si="0"/>
        <v>8.226</v>
      </c>
      <c r="G55" s="46">
        <v>49.4</v>
      </c>
    </row>
    <row r="56" spans="1:7" s="5" customFormat="1" ht="12.75">
      <c r="A56" s="44"/>
      <c r="B56" s="11" t="s">
        <v>130</v>
      </c>
      <c r="C56" s="6" t="s">
        <v>499</v>
      </c>
      <c r="D56" s="49" t="s">
        <v>49</v>
      </c>
      <c r="E56" s="50">
        <f>34.49+6.55</f>
        <v>41.04</v>
      </c>
      <c r="F56" s="50">
        <f t="shared" si="0"/>
        <v>8.208</v>
      </c>
      <c r="G56" s="46">
        <v>49.3</v>
      </c>
    </row>
    <row r="57" spans="1:7" s="5" customFormat="1" ht="12.75">
      <c r="A57" s="44"/>
      <c r="B57" s="11" t="s">
        <v>131</v>
      </c>
      <c r="C57" s="6" t="s">
        <v>332</v>
      </c>
      <c r="D57" s="49" t="s">
        <v>49</v>
      </c>
      <c r="E57" s="50">
        <f>41.94+7.97</f>
        <v>49.91</v>
      </c>
      <c r="F57" s="50">
        <f t="shared" si="0"/>
        <v>9.982</v>
      </c>
      <c r="G57" s="46">
        <v>59.9</v>
      </c>
    </row>
    <row r="58" spans="1:7" s="5" customFormat="1" ht="12.75">
      <c r="A58" s="44"/>
      <c r="B58" s="11" t="s">
        <v>132</v>
      </c>
      <c r="C58" s="6" t="s">
        <v>151</v>
      </c>
      <c r="D58" s="49" t="s">
        <v>49</v>
      </c>
      <c r="E58" s="50">
        <f>40.75+7.74</f>
        <v>48.49</v>
      </c>
      <c r="F58" s="50">
        <f t="shared" si="0"/>
        <v>9.698</v>
      </c>
      <c r="G58" s="46">
        <v>58.2</v>
      </c>
    </row>
    <row r="59" spans="1:7" s="5" customFormat="1" ht="12.75">
      <c r="A59" s="44"/>
      <c r="B59" s="11" t="s">
        <v>133</v>
      </c>
      <c r="C59" s="6" t="s">
        <v>177</v>
      </c>
      <c r="D59" s="49" t="s">
        <v>49</v>
      </c>
      <c r="E59" s="50">
        <f>47.45+9.01</f>
        <v>56.46</v>
      </c>
      <c r="F59" s="50">
        <f t="shared" si="0"/>
        <v>11.292000000000002</v>
      </c>
      <c r="G59" s="46">
        <v>67.8</v>
      </c>
    </row>
    <row r="60" spans="1:7" s="5" customFormat="1" ht="51">
      <c r="A60" s="44"/>
      <c r="B60" s="11" t="s">
        <v>488</v>
      </c>
      <c r="C60" s="6" t="s">
        <v>512</v>
      </c>
      <c r="D60" s="51" t="s">
        <v>49</v>
      </c>
      <c r="E60" s="52">
        <f>201.97+38.37</f>
        <v>240.34</v>
      </c>
      <c r="F60" s="52">
        <f t="shared" si="0"/>
        <v>48.068000000000005</v>
      </c>
      <c r="G60" s="53">
        <v>288.4</v>
      </c>
    </row>
    <row r="61" spans="1:7" s="5" customFormat="1" ht="24" customHeight="1">
      <c r="A61" s="44"/>
      <c r="B61" s="11" t="s">
        <v>489</v>
      </c>
      <c r="C61" s="6" t="s">
        <v>562</v>
      </c>
      <c r="D61" s="51" t="s">
        <v>49</v>
      </c>
      <c r="E61" s="52">
        <f>122.714+23.32</f>
        <v>146.034</v>
      </c>
      <c r="F61" s="52">
        <f t="shared" si="0"/>
        <v>29.2068</v>
      </c>
      <c r="G61" s="53">
        <v>175.2</v>
      </c>
    </row>
    <row r="62" spans="1:7" s="5" customFormat="1" ht="21">
      <c r="A62" s="60" t="s">
        <v>169</v>
      </c>
      <c r="B62" s="19" t="s">
        <v>35</v>
      </c>
      <c r="C62" s="141" t="s">
        <v>567</v>
      </c>
      <c r="D62" s="54"/>
      <c r="E62" s="55"/>
      <c r="F62" s="55"/>
      <c r="G62" s="56"/>
    </row>
    <row r="63" spans="1:7" s="5" customFormat="1" ht="12.75">
      <c r="A63" s="57"/>
      <c r="B63" s="11" t="s">
        <v>42</v>
      </c>
      <c r="C63" s="58" t="s">
        <v>567</v>
      </c>
      <c r="D63" s="49" t="s">
        <v>36</v>
      </c>
      <c r="E63" s="50">
        <f>G63</f>
        <v>42.3</v>
      </c>
      <c r="F63" s="50" t="s">
        <v>79</v>
      </c>
      <c r="G63" s="21">
        <v>42.3</v>
      </c>
    </row>
    <row r="64" spans="1:7" s="5" customFormat="1" ht="21">
      <c r="A64" s="60" t="s">
        <v>170</v>
      </c>
      <c r="B64" s="19" t="s">
        <v>37</v>
      </c>
      <c r="C64" s="13" t="s">
        <v>620</v>
      </c>
      <c r="D64" s="45"/>
      <c r="E64" s="20"/>
      <c r="F64" s="20"/>
      <c r="G64" s="21"/>
    </row>
    <row r="65" spans="1:7" s="5" customFormat="1" ht="17.25" customHeight="1">
      <c r="A65" s="44"/>
      <c r="B65" s="19"/>
      <c r="C65" s="15" t="s">
        <v>445</v>
      </c>
      <c r="D65" s="45"/>
      <c r="E65" s="20"/>
      <c r="F65" s="20"/>
      <c r="G65" s="21"/>
    </row>
    <row r="66" spans="1:7" s="5" customFormat="1" ht="25.5">
      <c r="A66" s="44"/>
      <c r="B66" s="11" t="s">
        <v>344</v>
      </c>
      <c r="C66" s="6" t="s">
        <v>249</v>
      </c>
      <c r="D66" s="45" t="s">
        <v>342</v>
      </c>
      <c r="E66" s="50">
        <v>26</v>
      </c>
      <c r="F66" s="20" t="s">
        <v>79</v>
      </c>
      <c r="G66" s="21">
        <v>26</v>
      </c>
    </row>
    <row r="67" spans="1:7" s="5" customFormat="1" ht="18.75" customHeight="1">
      <c r="A67" s="44"/>
      <c r="B67" s="11" t="s">
        <v>343</v>
      </c>
      <c r="C67" s="6" t="s">
        <v>251</v>
      </c>
      <c r="D67" s="45" t="s">
        <v>342</v>
      </c>
      <c r="E67" s="50">
        <v>26.8</v>
      </c>
      <c r="F67" s="20" t="s">
        <v>79</v>
      </c>
      <c r="G67" s="21">
        <v>26.8</v>
      </c>
    </row>
    <row r="68" spans="1:7" s="5" customFormat="1" ht="25.5" customHeight="1">
      <c r="A68" s="44"/>
      <c r="B68" s="11" t="s">
        <v>345</v>
      </c>
      <c r="C68" s="6" t="s">
        <v>250</v>
      </c>
      <c r="D68" s="45" t="s">
        <v>342</v>
      </c>
      <c r="E68" s="50">
        <v>26.2</v>
      </c>
      <c r="F68" s="20" t="s">
        <v>79</v>
      </c>
      <c r="G68" s="21">
        <v>26.2</v>
      </c>
    </row>
    <row r="69" spans="1:7" s="5" customFormat="1" ht="18.75" customHeight="1">
      <c r="A69" s="44"/>
      <c r="B69" s="11"/>
      <c r="C69" s="59" t="s">
        <v>261</v>
      </c>
      <c r="D69" s="60"/>
      <c r="E69" s="61"/>
      <c r="F69" s="62"/>
      <c r="G69" s="53"/>
    </row>
    <row r="70" spans="1:7" s="5" customFormat="1" ht="12.75">
      <c r="A70" s="63"/>
      <c r="B70" s="64"/>
      <c r="C70" s="15" t="s">
        <v>467</v>
      </c>
      <c r="D70" s="65"/>
      <c r="E70" s="66"/>
      <c r="F70" s="66"/>
      <c r="G70" s="67"/>
    </row>
    <row r="71" spans="1:7" s="5" customFormat="1" ht="25.5">
      <c r="A71" s="44"/>
      <c r="B71" s="11" t="s">
        <v>346</v>
      </c>
      <c r="C71" s="23" t="s">
        <v>252</v>
      </c>
      <c r="D71" s="45" t="s">
        <v>163</v>
      </c>
      <c r="E71" s="50">
        <v>45</v>
      </c>
      <c r="F71" s="20" t="s">
        <v>79</v>
      </c>
      <c r="G71" s="21">
        <v>45</v>
      </c>
    </row>
    <row r="72" spans="1:7" s="5" customFormat="1" ht="25.5">
      <c r="A72" s="44"/>
      <c r="B72" s="11" t="s">
        <v>347</v>
      </c>
      <c r="C72" s="6" t="s">
        <v>460</v>
      </c>
      <c r="D72" s="45" t="s">
        <v>163</v>
      </c>
      <c r="E72" s="50">
        <v>68.7</v>
      </c>
      <c r="F72" s="20" t="s">
        <v>79</v>
      </c>
      <c r="G72" s="21">
        <v>68.7</v>
      </c>
    </row>
    <row r="73" spans="1:7" s="5" customFormat="1" ht="12.75" hidden="1">
      <c r="A73" s="44"/>
      <c r="B73" s="11"/>
      <c r="C73" s="6"/>
      <c r="D73" s="45"/>
      <c r="E73" s="50"/>
      <c r="F73" s="20" t="s">
        <v>79</v>
      </c>
      <c r="G73" s="21"/>
    </row>
    <row r="74" spans="1:7" s="5" customFormat="1" ht="12.75">
      <c r="A74" s="44"/>
      <c r="B74" s="11" t="s">
        <v>348</v>
      </c>
      <c r="C74" s="6" t="s">
        <v>188</v>
      </c>
      <c r="D74" s="45" t="s">
        <v>163</v>
      </c>
      <c r="E74" s="50">
        <v>10</v>
      </c>
      <c r="F74" s="20" t="s">
        <v>79</v>
      </c>
      <c r="G74" s="21">
        <v>10</v>
      </c>
    </row>
    <row r="75" spans="1:7" s="5" customFormat="1" ht="12.75" hidden="1">
      <c r="A75" s="44"/>
      <c r="B75" s="11"/>
      <c r="C75" s="6"/>
      <c r="D75" s="45"/>
      <c r="E75" s="50"/>
      <c r="F75" s="20" t="s">
        <v>79</v>
      </c>
      <c r="G75" s="21"/>
    </row>
    <row r="76" spans="1:7" s="5" customFormat="1" ht="12.75" hidden="1">
      <c r="A76" s="44"/>
      <c r="B76" s="11"/>
      <c r="C76" s="6"/>
      <c r="D76" s="45"/>
      <c r="E76" s="50"/>
      <c r="F76" s="20" t="s">
        <v>79</v>
      </c>
      <c r="G76" s="21"/>
    </row>
    <row r="77" spans="1:7" s="5" customFormat="1" ht="12.75">
      <c r="A77" s="44"/>
      <c r="B77" s="11" t="s">
        <v>349</v>
      </c>
      <c r="C77" s="6" t="s">
        <v>244</v>
      </c>
      <c r="D77" s="45" t="s">
        <v>163</v>
      </c>
      <c r="E77" s="50">
        <v>20.9</v>
      </c>
      <c r="F77" s="20" t="s">
        <v>79</v>
      </c>
      <c r="G77" s="21">
        <v>20.9</v>
      </c>
    </row>
    <row r="78" spans="1:7" s="5" customFormat="1" ht="12.75">
      <c r="A78" s="44"/>
      <c r="B78" s="11" t="s">
        <v>350</v>
      </c>
      <c r="C78" s="6" t="s">
        <v>245</v>
      </c>
      <c r="D78" s="45" t="s">
        <v>163</v>
      </c>
      <c r="E78" s="50">
        <v>16.1</v>
      </c>
      <c r="F78" s="20" t="s">
        <v>79</v>
      </c>
      <c r="G78" s="21">
        <v>16.1</v>
      </c>
    </row>
    <row r="79" spans="1:7" s="5" customFormat="1" ht="12.75">
      <c r="A79" s="44"/>
      <c r="B79" s="11" t="s">
        <v>351</v>
      </c>
      <c r="C79" s="6" t="s">
        <v>275</v>
      </c>
      <c r="D79" s="45" t="s">
        <v>163</v>
      </c>
      <c r="E79" s="50">
        <v>157</v>
      </c>
      <c r="F79" s="20" t="s">
        <v>79</v>
      </c>
      <c r="G79" s="21">
        <v>157</v>
      </c>
    </row>
    <row r="80" spans="1:7" s="5" customFormat="1" ht="12.75">
      <c r="A80" s="63"/>
      <c r="B80" s="64"/>
      <c r="C80" s="15" t="s">
        <v>262</v>
      </c>
      <c r="D80" s="65"/>
      <c r="E80" s="66"/>
      <c r="F80" s="66"/>
      <c r="G80" s="67"/>
    </row>
    <row r="81" spans="1:7" s="5" customFormat="1" ht="25.5">
      <c r="A81" s="44"/>
      <c r="B81" s="11" t="s">
        <v>352</v>
      </c>
      <c r="C81" s="6" t="s">
        <v>204</v>
      </c>
      <c r="D81" s="45" t="s">
        <v>163</v>
      </c>
      <c r="E81" s="50">
        <v>29.9</v>
      </c>
      <c r="F81" s="20" t="s">
        <v>79</v>
      </c>
      <c r="G81" s="21">
        <v>29.9</v>
      </c>
    </row>
    <row r="82" spans="1:7" s="5" customFormat="1" ht="25.5">
      <c r="A82" s="44"/>
      <c r="B82" s="11" t="s">
        <v>364</v>
      </c>
      <c r="C82" s="6" t="s">
        <v>362</v>
      </c>
      <c r="D82" s="45" t="s">
        <v>163</v>
      </c>
      <c r="E82" s="50">
        <v>42.7</v>
      </c>
      <c r="F82" s="20" t="s">
        <v>79</v>
      </c>
      <c r="G82" s="21">
        <v>42.7</v>
      </c>
    </row>
    <row r="83" spans="1:7" s="5" customFormat="1" ht="25.5">
      <c r="A83" s="44"/>
      <c r="B83" s="11" t="s">
        <v>365</v>
      </c>
      <c r="C83" s="6" t="s">
        <v>273</v>
      </c>
      <c r="D83" s="45" t="s">
        <v>163</v>
      </c>
      <c r="E83" s="50">
        <v>30.3</v>
      </c>
      <c r="F83" s="20" t="s">
        <v>79</v>
      </c>
      <c r="G83" s="21">
        <v>30.3</v>
      </c>
    </row>
    <row r="84" spans="1:7" s="5" customFormat="1" ht="24.75" customHeight="1">
      <c r="A84" s="44"/>
      <c r="B84" s="11" t="s">
        <v>366</v>
      </c>
      <c r="C84" s="6" t="s">
        <v>363</v>
      </c>
      <c r="D84" s="45" t="s">
        <v>163</v>
      </c>
      <c r="E84" s="50">
        <v>42.7</v>
      </c>
      <c r="F84" s="20" t="s">
        <v>79</v>
      </c>
      <c r="G84" s="21">
        <v>42.7</v>
      </c>
    </row>
    <row r="85" spans="1:8" s="5" customFormat="1" ht="18.75" customHeight="1">
      <c r="A85" s="152" t="s">
        <v>663</v>
      </c>
      <c r="B85" s="152"/>
      <c r="C85" s="152"/>
      <c r="D85" s="152"/>
      <c r="E85" s="152"/>
      <c r="F85" s="152"/>
      <c r="G85" s="152"/>
      <c r="H85" s="139"/>
    </row>
    <row r="86" spans="1:7" s="5" customFormat="1" ht="24.75" customHeight="1">
      <c r="A86" s="44"/>
      <c r="B86" s="11" t="s">
        <v>367</v>
      </c>
      <c r="C86" s="23" t="s">
        <v>274</v>
      </c>
      <c r="D86" s="45" t="s">
        <v>163</v>
      </c>
      <c r="E86" s="50">
        <v>32.7</v>
      </c>
      <c r="F86" s="20" t="s">
        <v>79</v>
      </c>
      <c r="G86" s="21">
        <v>32.7</v>
      </c>
    </row>
    <row r="87" spans="1:7" s="5" customFormat="1" ht="25.5">
      <c r="A87" s="44"/>
      <c r="B87" s="11" t="s">
        <v>368</v>
      </c>
      <c r="C87" s="6" t="s">
        <v>115</v>
      </c>
      <c r="D87" s="45" t="s">
        <v>163</v>
      </c>
      <c r="E87" s="50">
        <v>36.4</v>
      </c>
      <c r="F87" s="20" t="s">
        <v>79</v>
      </c>
      <c r="G87" s="21">
        <v>36.4</v>
      </c>
    </row>
    <row r="88" spans="1:7" s="5" customFormat="1" ht="12.75">
      <c r="A88" s="44"/>
      <c r="B88" s="11" t="s">
        <v>369</v>
      </c>
      <c r="C88" s="6" t="s">
        <v>213</v>
      </c>
      <c r="D88" s="45" t="s">
        <v>163</v>
      </c>
      <c r="E88" s="50">
        <v>49</v>
      </c>
      <c r="F88" s="20" t="s">
        <v>79</v>
      </c>
      <c r="G88" s="21">
        <v>49</v>
      </c>
    </row>
    <row r="89" spans="1:7" s="5" customFormat="1" ht="24" customHeight="1">
      <c r="A89" s="44"/>
      <c r="B89" s="11" t="s">
        <v>370</v>
      </c>
      <c r="C89" s="6" t="s">
        <v>253</v>
      </c>
      <c r="D89" s="45" t="s">
        <v>163</v>
      </c>
      <c r="E89" s="50">
        <v>35.7</v>
      </c>
      <c r="F89" s="20" t="s">
        <v>79</v>
      </c>
      <c r="G89" s="21">
        <v>35.7</v>
      </c>
    </row>
    <row r="90" spans="1:7" s="5" customFormat="1" ht="25.5">
      <c r="A90" s="44"/>
      <c r="B90" s="11" t="s">
        <v>371</v>
      </c>
      <c r="C90" s="6" t="s">
        <v>254</v>
      </c>
      <c r="D90" s="45" t="s">
        <v>163</v>
      </c>
      <c r="E90" s="50">
        <v>58.9</v>
      </c>
      <c r="F90" s="20" t="s">
        <v>79</v>
      </c>
      <c r="G90" s="21">
        <v>58.9</v>
      </c>
    </row>
    <row r="91" spans="1:7" s="5" customFormat="1" ht="12.75">
      <c r="A91" s="44"/>
      <c r="B91" s="11" t="s">
        <v>372</v>
      </c>
      <c r="C91" s="6" t="s">
        <v>214</v>
      </c>
      <c r="D91" s="45" t="s">
        <v>163</v>
      </c>
      <c r="E91" s="50">
        <v>22.2</v>
      </c>
      <c r="F91" s="20" t="s">
        <v>79</v>
      </c>
      <c r="G91" s="21">
        <v>22.2</v>
      </c>
    </row>
    <row r="92" spans="1:7" s="5" customFormat="1" ht="25.5">
      <c r="A92" s="44"/>
      <c r="B92" s="11" t="s">
        <v>373</v>
      </c>
      <c r="C92" s="6" t="s">
        <v>255</v>
      </c>
      <c r="D92" s="45" t="s">
        <v>163</v>
      </c>
      <c r="E92" s="50">
        <v>30.8</v>
      </c>
      <c r="F92" s="20" t="s">
        <v>79</v>
      </c>
      <c r="G92" s="21">
        <v>30.8</v>
      </c>
    </row>
    <row r="93" spans="1:7" s="5" customFormat="1" ht="25.5" customHeight="1">
      <c r="A93" s="44"/>
      <c r="B93" s="11" t="s">
        <v>374</v>
      </c>
      <c r="C93" s="6" t="s">
        <v>81</v>
      </c>
      <c r="D93" s="45" t="s">
        <v>163</v>
      </c>
      <c r="E93" s="50">
        <v>62.6</v>
      </c>
      <c r="F93" s="20" t="s">
        <v>79</v>
      </c>
      <c r="G93" s="21">
        <v>62.6</v>
      </c>
    </row>
    <row r="94" spans="1:7" s="5" customFormat="1" ht="12.75">
      <c r="A94" s="44"/>
      <c r="B94" s="11" t="s">
        <v>375</v>
      </c>
      <c r="C94" s="6" t="s">
        <v>532</v>
      </c>
      <c r="D94" s="45" t="s">
        <v>163</v>
      </c>
      <c r="E94" s="50">
        <v>48.3</v>
      </c>
      <c r="F94" s="20" t="s">
        <v>79</v>
      </c>
      <c r="G94" s="21">
        <v>48.3</v>
      </c>
    </row>
    <row r="95" spans="1:7" s="5" customFormat="1" ht="25.5">
      <c r="A95" s="44"/>
      <c r="B95" s="11" t="s">
        <v>376</v>
      </c>
      <c r="C95" s="6" t="s">
        <v>256</v>
      </c>
      <c r="D95" s="45" t="s">
        <v>163</v>
      </c>
      <c r="E95" s="50">
        <v>29.7</v>
      </c>
      <c r="F95" s="20" t="s">
        <v>79</v>
      </c>
      <c r="G95" s="21">
        <v>29.7</v>
      </c>
    </row>
    <row r="96" spans="1:7" s="5" customFormat="1" ht="12.75">
      <c r="A96" s="44"/>
      <c r="B96" s="11" t="s">
        <v>377</v>
      </c>
      <c r="C96" s="6" t="s">
        <v>82</v>
      </c>
      <c r="D96" s="45" t="s">
        <v>163</v>
      </c>
      <c r="E96" s="50">
        <v>31.7</v>
      </c>
      <c r="F96" s="20" t="s">
        <v>79</v>
      </c>
      <c r="G96" s="21">
        <v>31.7</v>
      </c>
    </row>
    <row r="97" spans="1:7" s="5" customFormat="1" ht="25.5">
      <c r="A97" s="44"/>
      <c r="B97" s="11" t="s">
        <v>378</v>
      </c>
      <c r="C97" s="6" t="s">
        <v>257</v>
      </c>
      <c r="D97" s="45" t="s">
        <v>163</v>
      </c>
      <c r="E97" s="50">
        <v>45</v>
      </c>
      <c r="F97" s="20" t="s">
        <v>79</v>
      </c>
      <c r="G97" s="21">
        <v>45</v>
      </c>
    </row>
    <row r="98" spans="1:7" s="5" customFormat="1" ht="12.75">
      <c r="A98" s="44"/>
      <c r="B98" s="11" t="s">
        <v>379</v>
      </c>
      <c r="C98" s="6" t="s">
        <v>137</v>
      </c>
      <c r="D98" s="45" t="s">
        <v>163</v>
      </c>
      <c r="E98" s="50">
        <v>40.3</v>
      </c>
      <c r="F98" s="20" t="s">
        <v>79</v>
      </c>
      <c r="G98" s="21">
        <v>40.3</v>
      </c>
    </row>
    <row r="99" spans="1:7" s="5" customFormat="1" ht="25.5">
      <c r="A99" s="44"/>
      <c r="B99" s="11" t="s">
        <v>380</v>
      </c>
      <c r="C99" s="6" t="s">
        <v>258</v>
      </c>
      <c r="D99" s="45" t="s">
        <v>163</v>
      </c>
      <c r="E99" s="50">
        <v>36.9</v>
      </c>
      <c r="F99" s="20" t="s">
        <v>79</v>
      </c>
      <c r="G99" s="21">
        <v>36.9</v>
      </c>
    </row>
    <row r="100" spans="1:7" s="5" customFormat="1" ht="12.75">
      <c r="A100" s="44"/>
      <c r="B100" s="11" t="s">
        <v>381</v>
      </c>
      <c r="C100" s="6" t="s">
        <v>179</v>
      </c>
      <c r="D100" s="45" t="s">
        <v>163</v>
      </c>
      <c r="E100" s="50">
        <v>26.6</v>
      </c>
      <c r="F100" s="20" t="s">
        <v>79</v>
      </c>
      <c r="G100" s="21">
        <v>26.6</v>
      </c>
    </row>
    <row r="101" spans="1:7" s="5" customFormat="1" ht="25.5">
      <c r="A101" s="44"/>
      <c r="B101" s="11" t="s">
        <v>382</v>
      </c>
      <c r="C101" s="6" t="s">
        <v>259</v>
      </c>
      <c r="D101" s="45" t="s">
        <v>163</v>
      </c>
      <c r="E101" s="50">
        <v>30.1</v>
      </c>
      <c r="F101" s="20" t="s">
        <v>79</v>
      </c>
      <c r="G101" s="21">
        <v>30.1</v>
      </c>
    </row>
    <row r="102" spans="1:7" s="5" customFormat="1" ht="12.75">
      <c r="A102" s="44"/>
      <c r="B102" s="11" t="s">
        <v>383</v>
      </c>
      <c r="C102" s="6" t="s">
        <v>109</v>
      </c>
      <c r="D102" s="45" t="s">
        <v>163</v>
      </c>
      <c r="E102" s="50">
        <v>34.4</v>
      </c>
      <c r="F102" s="20" t="s">
        <v>79</v>
      </c>
      <c r="G102" s="21">
        <v>34.4</v>
      </c>
    </row>
    <row r="103" spans="1:7" s="5" customFormat="1" ht="12.75">
      <c r="A103" s="44"/>
      <c r="B103" s="11" t="s">
        <v>384</v>
      </c>
      <c r="C103" s="6" t="s">
        <v>110</v>
      </c>
      <c r="D103" s="45" t="s">
        <v>163</v>
      </c>
      <c r="E103" s="50">
        <v>34.4</v>
      </c>
      <c r="F103" s="20" t="s">
        <v>79</v>
      </c>
      <c r="G103" s="21">
        <v>34.4</v>
      </c>
    </row>
    <row r="104" spans="1:7" s="5" customFormat="1" ht="25.5">
      <c r="A104" s="44"/>
      <c r="B104" s="11" t="s">
        <v>385</v>
      </c>
      <c r="C104" s="6" t="s">
        <v>260</v>
      </c>
      <c r="D104" s="45" t="s">
        <v>163</v>
      </c>
      <c r="E104" s="50">
        <v>45.9</v>
      </c>
      <c r="F104" s="20" t="s">
        <v>79</v>
      </c>
      <c r="G104" s="21">
        <v>45.9</v>
      </c>
    </row>
    <row r="105" spans="1:7" s="5" customFormat="1" ht="25.5">
      <c r="A105" s="44"/>
      <c r="B105" s="11" t="s">
        <v>386</v>
      </c>
      <c r="C105" s="22" t="s">
        <v>533</v>
      </c>
      <c r="D105" s="47" t="s">
        <v>163</v>
      </c>
      <c r="E105" s="20">
        <v>30.1</v>
      </c>
      <c r="F105" s="20" t="s">
        <v>79</v>
      </c>
      <c r="G105" s="46">
        <v>30.1</v>
      </c>
    </row>
    <row r="106" spans="1:7" s="5" customFormat="1" ht="25.5">
      <c r="A106" s="44"/>
      <c r="B106" s="11" t="s">
        <v>388</v>
      </c>
      <c r="C106" s="22" t="s">
        <v>353</v>
      </c>
      <c r="D106" s="45" t="s">
        <v>163</v>
      </c>
      <c r="E106" s="50">
        <v>61.9</v>
      </c>
      <c r="F106" s="20" t="s">
        <v>79</v>
      </c>
      <c r="G106" s="21">
        <v>61.9</v>
      </c>
    </row>
    <row r="107" spans="1:7" s="5" customFormat="1" ht="25.5">
      <c r="A107" s="44"/>
      <c r="B107" s="11" t="s">
        <v>387</v>
      </c>
      <c r="C107" s="22" t="s">
        <v>354</v>
      </c>
      <c r="D107" s="45" t="s">
        <v>163</v>
      </c>
      <c r="E107" s="50">
        <v>79.7</v>
      </c>
      <c r="F107" s="20" t="s">
        <v>79</v>
      </c>
      <c r="G107" s="21">
        <v>79.7</v>
      </c>
    </row>
    <row r="108" spans="1:7" s="5" customFormat="1" ht="25.5">
      <c r="A108" s="68"/>
      <c r="B108" s="11" t="s">
        <v>389</v>
      </c>
      <c r="C108" s="69" t="s">
        <v>523</v>
      </c>
      <c r="D108" s="70" t="s">
        <v>163</v>
      </c>
      <c r="E108" s="71">
        <v>36</v>
      </c>
      <c r="F108" s="20" t="s">
        <v>79</v>
      </c>
      <c r="G108" s="72">
        <v>36</v>
      </c>
    </row>
    <row r="109" spans="1:7" s="5" customFormat="1" ht="12.75">
      <c r="A109" s="68"/>
      <c r="B109" s="11" t="s">
        <v>390</v>
      </c>
      <c r="C109" s="69" t="s">
        <v>534</v>
      </c>
      <c r="D109" s="70" t="s">
        <v>163</v>
      </c>
      <c r="E109" s="71">
        <v>33.2</v>
      </c>
      <c r="F109" s="20" t="s">
        <v>79</v>
      </c>
      <c r="G109" s="72">
        <v>33.2</v>
      </c>
    </row>
    <row r="110" spans="1:7" s="5" customFormat="1" ht="25.5">
      <c r="A110" s="68"/>
      <c r="B110" s="73" t="s">
        <v>391</v>
      </c>
      <c r="C110" s="74" t="s">
        <v>340</v>
      </c>
      <c r="D110" s="75" t="s">
        <v>163</v>
      </c>
      <c r="E110" s="71">
        <v>31.6</v>
      </c>
      <c r="F110" s="20" t="s">
        <v>79</v>
      </c>
      <c r="G110" s="72">
        <v>31.6</v>
      </c>
    </row>
    <row r="111" spans="1:7" s="5" customFormat="1" ht="25.5">
      <c r="A111" s="44"/>
      <c r="B111" s="11" t="s">
        <v>392</v>
      </c>
      <c r="C111" s="6" t="s">
        <v>341</v>
      </c>
      <c r="D111" s="45" t="s">
        <v>163</v>
      </c>
      <c r="E111" s="50">
        <v>31.1</v>
      </c>
      <c r="F111" s="20" t="s">
        <v>79</v>
      </c>
      <c r="G111" s="21">
        <v>31.1</v>
      </c>
    </row>
    <row r="112" spans="1:7" s="5" customFormat="1" ht="25.5">
      <c r="A112" s="44"/>
      <c r="B112" s="11" t="s">
        <v>393</v>
      </c>
      <c r="C112" s="6" t="s">
        <v>272</v>
      </c>
      <c r="D112" s="45" t="s">
        <v>163</v>
      </c>
      <c r="E112" s="50">
        <v>56.9</v>
      </c>
      <c r="F112" s="20" t="s">
        <v>79</v>
      </c>
      <c r="G112" s="21">
        <v>56.9</v>
      </c>
    </row>
    <row r="113" spans="1:7" s="5" customFormat="1" ht="12.75" customHeight="1">
      <c r="A113" s="44"/>
      <c r="B113" s="11" t="s">
        <v>394</v>
      </c>
      <c r="C113" s="6" t="s">
        <v>355</v>
      </c>
      <c r="D113" s="45" t="s">
        <v>163</v>
      </c>
      <c r="E113" s="50">
        <v>45.2</v>
      </c>
      <c r="F113" s="20" t="s">
        <v>79</v>
      </c>
      <c r="G113" s="21">
        <v>45.2</v>
      </c>
    </row>
    <row r="114" spans="1:7" s="5" customFormat="1" ht="12.75" customHeight="1">
      <c r="A114" s="44"/>
      <c r="B114" s="11" t="s">
        <v>395</v>
      </c>
      <c r="C114" s="6" t="s">
        <v>356</v>
      </c>
      <c r="D114" s="45" t="s">
        <v>163</v>
      </c>
      <c r="E114" s="50">
        <v>54.3</v>
      </c>
      <c r="F114" s="20" t="s">
        <v>79</v>
      </c>
      <c r="G114" s="21">
        <v>54.3</v>
      </c>
    </row>
    <row r="115" spans="1:7" s="5" customFormat="1" ht="12.75">
      <c r="A115" s="44"/>
      <c r="B115" s="11" t="s">
        <v>396</v>
      </c>
      <c r="C115" s="6" t="s">
        <v>114</v>
      </c>
      <c r="D115" s="45" t="s">
        <v>163</v>
      </c>
      <c r="E115" s="50">
        <v>58.2</v>
      </c>
      <c r="F115" s="20" t="s">
        <v>79</v>
      </c>
      <c r="G115" s="21">
        <v>58.2</v>
      </c>
    </row>
    <row r="116" spans="1:7" s="5" customFormat="1" ht="12.75">
      <c r="A116" s="44"/>
      <c r="B116" s="11" t="s">
        <v>397</v>
      </c>
      <c r="C116" s="6" t="s">
        <v>71</v>
      </c>
      <c r="D116" s="45" t="s">
        <v>163</v>
      </c>
      <c r="E116" s="50">
        <v>62.1</v>
      </c>
      <c r="F116" s="20" t="s">
        <v>79</v>
      </c>
      <c r="G116" s="21">
        <v>62.1</v>
      </c>
    </row>
    <row r="117" spans="1:7" s="5" customFormat="1" ht="12.75">
      <c r="A117" s="44"/>
      <c r="B117" s="11" t="s">
        <v>398</v>
      </c>
      <c r="C117" s="6" t="s">
        <v>72</v>
      </c>
      <c r="D117" s="45" t="s">
        <v>163</v>
      </c>
      <c r="E117" s="50">
        <v>107.4</v>
      </c>
      <c r="F117" s="20" t="s">
        <v>79</v>
      </c>
      <c r="G117" s="21">
        <v>107.4</v>
      </c>
    </row>
    <row r="118" spans="1:7" s="5" customFormat="1" ht="26.25" customHeight="1">
      <c r="A118" s="44"/>
      <c r="B118" s="11" t="s">
        <v>399</v>
      </c>
      <c r="C118" s="6" t="s">
        <v>85</v>
      </c>
      <c r="D118" s="45" t="s">
        <v>163</v>
      </c>
      <c r="E118" s="50">
        <v>25.3</v>
      </c>
      <c r="F118" s="20" t="s">
        <v>79</v>
      </c>
      <c r="G118" s="21">
        <v>25.3</v>
      </c>
    </row>
    <row r="119" spans="1:7" s="5" customFormat="1" ht="12.75">
      <c r="A119" s="44"/>
      <c r="B119" s="11" t="s">
        <v>400</v>
      </c>
      <c r="C119" s="6" t="s">
        <v>357</v>
      </c>
      <c r="D119" s="45" t="s">
        <v>163</v>
      </c>
      <c r="E119" s="50">
        <v>62.2</v>
      </c>
      <c r="F119" s="20" t="s">
        <v>79</v>
      </c>
      <c r="G119" s="21">
        <v>62.2</v>
      </c>
    </row>
    <row r="120" spans="1:7" s="5" customFormat="1" ht="12.75">
      <c r="A120" s="44"/>
      <c r="B120" s="11" t="s">
        <v>401</v>
      </c>
      <c r="C120" s="6" t="s">
        <v>41</v>
      </c>
      <c r="D120" s="45" t="s">
        <v>163</v>
      </c>
      <c r="E120" s="50">
        <v>20.3</v>
      </c>
      <c r="F120" s="20" t="s">
        <v>79</v>
      </c>
      <c r="G120" s="21">
        <v>20.3</v>
      </c>
    </row>
    <row r="121" spans="1:7" s="5" customFormat="1" ht="12.75">
      <c r="A121" s="44"/>
      <c r="B121" s="11" t="s">
        <v>402</v>
      </c>
      <c r="C121" s="6" t="s">
        <v>358</v>
      </c>
      <c r="D121" s="45" t="s">
        <v>163</v>
      </c>
      <c r="E121" s="50">
        <v>20.3</v>
      </c>
      <c r="F121" s="20" t="s">
        <v>79</v>
      </c>
      <c r="G121" s="21">
        <v>20.3</v>
      </c>
    </row>
    <row r="122" spans="1:7" s="5" customFormat="1" ht="25.5">
      <c r="A122" s="44"/>
      <c r="B122" s="11" t="s">
        <v>403</v>
      </c>
      <c r="C122" s="6" t="s">
        <v>494</v>
      </c>
      <c r="D122" s="45"/>
      <c r="E122" s="50">
        <v>87.8</v>
      </c>
      <c r="F122" s="20" t="s">
        <v>79</v>
      </c>
      <c r="G122" s="21">
        <v>87.8</v>
      </c>
    </row>
    <row r="123" spans="1:7" s="5" customFormat="1" ht="12.75">
      <c r="A123" s="44"/>
      <c r="B123" s="11" t="s">
        <v>404</v>
      </c>
      <c r="C123" s="6" t="s">
        <v>361</v>
      </c>
      <c r="D123" s="45" t="s">
        <v>163</v>
      </c>
      <c r="E123" s="50">
        <v>20.3</v>
      </c>
      <c r="F123" s="20" t="s">
        <v>79</v>
      </c>
      <c r="G123" s="21">
        <v>20.3</v>
      </c>
    </row>
    <row r="124" spans="1:7" s="5" customFormat="1" ht="12.75">
      <c r="A124" s="44"/>
      <c r="B124" s="11" t="s">
        <v>405</v>
      </c>
      <c r="C124" s="6" t="s">
        <v>40</v>
      </c>
      <c r="D124" s="45" t="s">
        <v>163</v>
      </c>
      <c r="E124" s="50">
        <v>65.7</v>
      </c>
      <c r="F124" s="20" t="s">
        <v>79</v>
      </c>
      <c r="G124" s="21">
        <v>65.7</v>
      </c>
    </row>
    <row r="125" spans="1:7" s="5" customFormat="1" ht="25.5">
      <c r="A125" s="44"/>
      <c r="B125" s="11" t="s">
        <v>406</v>
      </c>
      <c r="C125" s="58" t="s">
        <v>524</v>
      </c>
      <c r="D125" s="41" t="s">
        <v>163</v>
      </c>
      <c r="E125" s="50">
        <v>132</v>
      </c>
      <c r="F125" s="20" t="s">
        <v>79</v>
      </c>
      <c r="G125" s="21">
        <v>132</v>
      </c>
    </row>
    <row r="126" spans="1:7" s="5" customFormat="1" ht="12.75">
      <c r="A126" s="44"/>
      <c r="B126" s="11" t="s">
        <v>484</v>
      </c>
      <c r="C126" s="6" t="s">
        <v>279</v>
      </c>
      <c r="D126" s="45" t="s">
        <v>163</v>
      </c>
      <c r="E126" s="50">
        <v>30.4</v>
      </c>
      <c r="F126" s="20" t="s">
        <v>79</v>
      </c>
      <c r="G126" s="21">
        <v>30.4</v>
      </c>
    </row>
    <row r="127" spans="1:8" s="5" customFormat="1" ht="12.75">
      <c r="A127" s="150" t="s">
        <v>663</v>
      </c>
      <c r="B127" s="150"/>
      <c r="C127" s="150"/>
      <c r="D127" s="150"/>
      <c r="E127" s="150"/>
      <c r="F127" s="150"/>
      <c r="G127" s="150"/>
      <c r="H127" s="139"/>
    </row>
    <row r="128" spans="1:7" s="5" customFormat="1" ht="25.5">
      <c r="A128" s="44"/>
      <c r="B128" s="11" t="s">
        <v>485</v>
      </c>
      <c r="C128" s="6" t="s">
        <v>359</v>
      </c>
      <c r="D128" s="45" t="s">
        <v>163</v>
      </c>
      <c r="E128" s="50">
        <v>53.2</v>
      </c>
      <c r="F128" s="20" t="s">
        <v>79</v>
      </c>
      <c r="G128" s="21">
        <v>53.2</v>
      </c>
    </row>
    <row r="129" spans="1:7" s="5" customFormat="1" ht="12.75">
      <c r="A129" s="44"/>
      <c r="B129" s="11"/>
      <c r="C129" s="15" t="s">
        <v>461</v>
      </c>
      <c r="D129" s="47"/>
      <c r="E129" s="48"/>
      <c r="F129" s="48"/>
      <c r="G129" s="46"/>
    </row>
    <row r="130" spans="1:7" s="5" customFormat="1" ht="12.75">
      <c r="A130" s="44"/>
      <c r="B130" s="11" t="s">
        <v>407</v>
      </c>
      <c r="C130" s="6" t="s">
        <v>231</v>
      </c>
      <c r="D130" s="47" t="s">
        <v>163</v>
      </c>
      <c r="E130" s="20">
        <v>18.8</v>
      </c>
      <c r="F130" s="48" t="s">
        <v>79</v>
      </c>
      <c r="G130" s="46">
        <v>18.8</v>
      </c>
    </row>
    <row r="131" spans="1:7" s="5" customFormat="1" ht="12.75">
      <c r="A131" s="44"/>
      <c r="B131" s="11" t="s">
        <v>408</v>
      </c>
      <c r="C131" s="6" t="s">
        <v>50</v>
      </c>
      <c r="D131" s="47" t="s">
        <v>163</v>
      </c>
      <c r="E131" s="20">
        <v>53.6</v>
      </c>
      <c r="F131" s="48" t="s">
        <v>79</v>
      </c>
      <c r="G131" s="46">
        <v>53.6</v>
      </c>
    </row>
    <row r="132" spans="1:7" s="5" customFormat="1" ht="12.75">
      <c r="A132" s="44"/>
      <c r="B132" s="11" t="s">
        <v>409</v>
      </c>
      <c r="C132" s="6" t="s">
        <v>331</v>
      </c>
      <c r="D132" s="47" t="s">
        <v>163</v>
      </c>
      <c r="E132" s="20">
        <v>56.1</v>
      </c>
      <c r="F132" s="48" t="s">
        <v>79</v>
      </c>
      <c r="G132" s="46">
        <v>56.1</v>
      </c>
    </row>
    <row r="133" spans="1:7" s="5" customFormat="1" ht="12.75">
      <c r="A133" s="44"/>
      <c r="B133" s="11" t="s">
        <v>410</v>
      </c>
      <c r="C133" s="6" t="s">
        <v>360</v>
      </c>
      <c r="D133" s="47" t="s">
        <v>163</v>
      </c>
      <c r="E133" s="20">
        <v>19.3</v>
      </c>
      <c r="F133" s="48" t="s">
        <v>79</v>
      </c>
      <c r="G133" s="46">
        <v>19.3</v>
      </c>
    </row>
    <row r="134" spans="1:7" s="5" customFormat="1" ht="12.75">
      <c r="A134" s="44"/>
      <c r="B134" s="11" t="s">
        <v>411</v>
      </c>
      <c r="C134" s="6" t="s">
        <v>280</v>
      </c>
      <c r="D134" s="47" t="s">
        <v>163</v>
      </c>
      <c r="E134" s="20">
        <v>8</v>
      </c>
      <c r="F134" s="48" t="s">
        <v>79</v>
      </c>
      <c r="G134" s="46">
        <v>8</v>
      </c>
    </row>
    <row r="135" spans="1:7" s="5" customFormat="1" ht="12.75" customHeight="1">
      <c r="A135" s="44"/>
      <c r="B135" s="76"/>
      <c r="C135" s="77" t="s">
        <v>462</v>
      </c>
      <c r="D135" s="78"/>
      <c r="E135" s="79"/>
      <c r="F135" s="80"/>
      <c r="G135" s="81"/>
    </row>
    <row r="136" spans="1:7" s="5" customFormat="1" ht="12.75">
      <c r="A136" s="44"/>
      <c r="B136" s="11" t="s">
        <v>486</v>
      </c>
      <c r="C136" s="6" t="s">
        <v>182</v>
      </c>
      <c r="D136" s="47" t="s">
        <v>163</v>
      </c>
      <c r="E136" s="20">
        <v>56.8</v>
      </c>
      <c r="F136" s="48" t="s">
        <v>79</v>
      </c>
      <c r="G136" s="46">
        <v>56.8</v>
      </c>
    </row>
    <row r="137" spans="1:7" s="5" customFormat="1" ht="25.5">
      <c r="A137" s="44"/>
      <c r="B137" s="11" t="s">
        <v>412</v>
      </c>
      <c r="C137" s="6" t="s">
        <v>525</v>
      </c>
      <c r="D137" s="47" t="s">
        <v>163</v>
      </c>
      <c r="E137" s="20">
        <v>104.7</v>
      </c>
      <c r="F137" s="48" t="s">
        <v>79</v>
      </c>
      <c r="G137" s="46">
        <v>104.7</v>
      </c>
    </row>
    <row r="138" spans="1:7" s="5" customFormat="1" ht="12.75">
      <c r="A138" s="44"/>
      <c r="B138" s="11" t="s">
        <v>413</v>
      </c>
      <c r="C138" s="6" t="s">
        <v>281</v>
      </c>
      <c r="D138" s="47" t="s">
        <v>163</v>
      </c>
      <c r="E138" s="20">
        <v>44.5</v>
      </c>
      <c r="F138" s="48" t="s">
        <v>79</v>
      </c>
      <c r="G138" s="46">
        <v>44.5</v>
      </c>
    </row>
    <row r="139" spans="1:7" s="5" customFormat="1" ht="12.75">
      <c r="A139" s="44"/>
      <c r="B139" s="11" t="s">
        <v>427</v>
      </c>
      <c r="C139" s="6" t="s">
        <v>282</v>
      </c>
      <c r="D139" s="47" t="s">
        <v>163</v>
      </c>
      <c r="E139" s="20">
        <v>35</v>
      </c>
      <c r="F139" s="48" t="s">
        <v>79</v>
      </c>
      <c r="G139" s="46">
        <v>35</v>
      </c>
    </row>
    <row r="140" spans="1:7" s="5" customFormat="1" ht="12.75">
      <c r="A140" s="44"/>
      <c r="B140" s="76"/>
      <c r="C140" s="15" t="s">
        <v>463</v>
      </c>
      <c r="D140" s="47"/>
      <c r="E140" s="48"/>
      <c r="F140" s="48"/>
      <c r="G140" s="46"/>
    </row>
    <row r="141" spans="1:7" s="5" customFormat="1" ht="12.75">
      <c r="A141" s="44"/>
      <c r="B141" s="11" t="s">
        <v>428</v>
      </c>
      <c r="C141" s="6" t="s">
        <v>136</v>
      </c>
      <c r="D141" s="47" t="s">
        <v>163</v>
      </c>
      <c r="E141" s="20">
        <v>41.3</v>
      </c>
      <c r="F141" s="48" t="s">
        <v>79</v>
      </c>
      <c r="G141" s="46">
        <v>41.3</v>
      </c>
    </row>
    <row r="142" spans="1:7" s="5" customFormat="1" ht="25.5">
      <c r="A142" s="44"/>
      <c r="B142" s="11" t="s">
        <v>429</v>
      </c>
      <c r="C142" s="6" t="s">
        <v>52</v>
      </c>
      <c r="D142" s="47" t="s">
        <v>163</v>
      </c>
      <c r="E142" s="20">
        <v>41.6</v>
      </c>
      <c r="F142" s="48" t="s">
        <v>79</v>
      </c>
      <c r="G142" s="46">
        <v>41.6</v>
      </c>
    </row>
    <row r="143" spans="1:7" s="5" customFormat="1" ht="12.75">
      <c r="A143" s="44"/>
      <c r="B143" s="11" t="s">
        <v>430</v>
      </c>
      <c r="C143" s="6" t="s">
        <v>2</v>
      </c>
      <c r="D143" s="47" t="s">
        <v>163</v>
      </c>
      <c r="E143" s="20">
        <v>59.3</v>
      </c>
      <c r="F143" s="48" t="s">
        <v>79</v>
      </c>
      <c r="G143" s="46">
        <v>59.3</v>
      </c>
    </row>
    <row r="144" spans="1:7" s="5" customFormat="1" ht="12.75">
      <c r="A144" s="44"/>
      <c r="B144" s="82"/>
      <c r="C144" s="83" t="s">
        <v>464</v>
      </c>
      <c r="D144" s="84"/>
      <c r="E144" s="85"/>
      <c r="F144" s="85"/>
      <c r="G144" s="86"/>
    </row>
    <row r="145" spans="1:7" s="5" customFormat="1" ht="12.75">
      <c r="A145" s="44"/>
      <c r="B145" s="73" t="s">
        <v>431</v>
      </c>
      <c r="C145" s="69" t="s">
        <v>89</v>
      </c>
      <c r="D145" s="87" t="s">
        <v>163</v>
      </c>
      <c r="E145" s="88">
        <v>301.6</v>
      </c>
      <c r="F145" s="89" t="s">
        <v>79</v>
      </c>
      <c r="G145" s="90">
        <v>301.6</v>
      </c>
    </row>
    <row r="146" spans="1:7" s="5" customFormat="1" ht="39" customHeight="1">
      <c r="A146" s="91"/>
      <c r="B146" s="73" t="s">
        <v>432</v>
      </c>
      <c r="C146" s="69" t="s">
        <v>501</v>
      </c>
      <c r="D146" s="75" t="s">
        <v>163</v>
      </c>
      <c r="E146" s="92">
        <v>233.2</v>
      </c>
      <c r="F146" s="89" t="s">
        <v>79</v>
      </c>
      <c r="G146" s="93">
        <v>233.2</v>
      </c>
    </row>
    <row r="147" spans="1:7" s="5" customFormat="1" ht="28.5" customHeight="1">
      <c r="A147" s="91"/>
      <c r="B147" s="73" t="s">
        <v>433</v>
      </c>
      <c r="C147" s="69" t="s">
        <v>574</v>
      </c>
      <c r="D147" s="75" t="s">
        <v>163</v>
      </c>
      <c r="E147" s="92">
        <v>188.2</v>
      </c>
      <c r="F147" s="89" t="s">
        <v>79</v>
      </c>
      <c r="G147" s="93">
        <v>188.2</v>
      </c>
    </row>
    <row r="148" spans="1:7" s="5" customFormat="1" ht="18.75" customHeight="1">
      <c r="A148" s="91"/>
      <c r="B148" s="73" t="s">
        <v>535</v>
      </c>
      <c r="C148" s="69" t="s">
        <v>502</v>
      </c>
      <c r="D148" s="75" t="s">
        <v>163</v>
      </c>
      <c r="E148" s="92">
        <v>230</v>
      </c>
      <c r="F148" s="89" t="s">
        <v>79</v>
      </c>
      <c r="G148" s="93">
        <v>230</v>
      </c>
    </row>
    <row r="149" spans="1:7" s="5" customFormat="1" ht="16.5" customHeight="1">
      <c r="A149" s="44"/>
      <c r="B149" s="73" t="s">
        <v>434</v>
      </c>
      <c r="C149" s="69" t="s">
        <v>189</v>
      </c>
      <c r="D149" s="87" t="s">
        <v>163</v>
      </c>
      <c r="E149" s="88">
        <v>255.7</v>
      </c>
      <c r="F149" s="89" t="s">
        <v>79</v>
      </c>
      <c r="G149" s="90">
        <v>255.7</v>
      </c>
    </row>
    <row r="150" spans="1:7" s="5" customFormat="1" ht="25.5">
      <c r="A150" s="44"/>
      <c r="B150" s="73" t="s">
        <v>435</v>
      </c>
      <c r="C150" s="94" t="s">
        <v>197</v>
      </c>
      <c r="D150" s="87" t="s">
        <v>163</v>
      </c>
      <c r="E150" s="88">
        <v>133.8</v>
      </c>
      <c r="F150" s="89" t="s">
        <v>79</v>
      </c>
      <c r="G150" s="90">
        <v>133.8</v>
      </c>
    </row>
    <row r="151" spans="1:7" s="5" customFormat="1" ht="12.75">
      <c r="A151" s="44"/>
      <c r="B151" s="73" t="s">
        <v>436</v>
      </c>
      <c r="C151" s="69" t="s">
        <v>38</v>
      </c>
      <c r="D151" s="87" t="s">
        <v>163</v>
      </c>
      <c r="E151" s="88">
        <v>168.8</v>
      </c>
      <c r="F151" s="89" t="s">
        <v>79</v>
      </c>
      <c r="G151" s="90">
        <v>168.8</v>
      </c>
    </row>
    <row r="152" spans="1:7" s="5" customFormat="1" ht="12.75">
      <c r="A152" s="44"/>
      <c r="B152" s="73" t="s">
        <v>437</v>
      </c>
      <c r="C152" s="74" t="s">
        <v>329</v>
      </c>
      <c r="D152" s="87" t="s">
        <v>163</v>
      </c>
      <c r="E152" s="71">
        <v>280.1</v>
      </c>
      <c r="F152" s="89" t="s">
        <v>79</v>
      </c>
      <c r="G152" s="72">
        <v>280.1</v>
      </c>
    </row>
    <row r="153" spans="1:7" s="5" customFormat="1" ht="25.5">
      <c r="A153" s="44"/>
      <c r="B153" s="73" t="s">
        <v>438</v>
      </c>
      <c r="C153" s="95" t="s">
        <v>221</v>
      </c>
      <c r="D153" s="87" t="s">
        <v>163</v>
      </c>
      <c r="E153" s="71">
        <v>91.5</v>
      </c>
      <c r="F153" s="89" t="s">
        <v>79</v>
      </c>
      <c r="G153" s="72">
        <v>91.5</v>
      </c>
    </row>
    <row r="154" spans="1:7" s="5" customFormat="1" ht="25.5">
      <c r="A154" s="44"/>
      <c r="B154" s="73" t="s">
        <v>414</v>
      </c>
      <c r="C154" s="69" t="s">
        <v>138</v>
      </c>
      <c r="D154" s="87" t="s">
        <v>163</v>
      </c>
      <c r="E154" s="88">
        <v>178.2</v>
      </c>
      <c r="F154" s="89" t="s">
        <v>79</v>
      </c>
      <c r="G154" s="90">
        <v>178.2</v>
      </c>
    </row>
    <row r="155" spans="1:7" s="5" customFormat="1" ht="12.75">
      <c r="A155" s="44"/>
      <c r="B155" s="73" t="s">
        <v>415</v>
      </c>
      <c r="C155" s="69" t="s">
        <v>46</v>
      </c>
      <c r="D155" s="87" t="s">
        <v>163</v>
      </c>
      <c r="E155" s="88">
        <v>349.5</v>
      </c>
      <c r="F155" s="89" t="s">
        <v>79</v>
      </c>
      <c r="G155" s="90">
        <v>349.5</v>
      </c>
    </row>
    <row r="156" spans="1:7" s="5" customFormat="1" ht="25.5">
      <c r="A156" s="44"/>
      <c r="B156" s="73" t="s">
        <v>416</v>
      </c>
      <c r="C156" s="69" t="s">
        <v>156</v>
      </c>
      <c r="D156" s="87" t="s">
        <v>163</v>
      </c>
      <c r="E156" s="88">
        <v>122.4</v>
      </c>
      <c r="F156" s="89" t="s">
        <v>79</v>
      </c>
      <c r="G156" s="90">
        <v>122.4</v>
      </c>
    </row>
    <row r="157" spans="1:7" s="5" customFormat="1" ht="25.5">
      <c r="A157" s="44"/>
      <c r="B157" s="73" t="s">
        <v>417</v>
      </c>
      <c r="C157" s="69" t="s">
        <v>229</v>
      </c>
      <c r="D157" s="87" t="s">
        <v>163</v>
      </c>
      <c r="E157" s="88">
        <v>81.4</v>
      </c>
      <c r="F157" s="89" t="s">
        <v>79</v>
      </c>
      <c r="G157" s="90">
        <v>81.4</v>
      </c>
    </row>
    <row r="158" spans="1:7" s="5" customFormat="1" ht="12.75" hidden="1">
      <c r="A158" s="44"/>
      <c r="B158" s="82"/>
      <c r="C158" s="96"/>
      <c r="D158" s="84"/>
      <c r="E158" s="85"/>
      <c r="F158" s="89" t="s">
        <v>79</v>
      </c>
      <c r="G158" s="86"/>
    </row>
    <row r="159" spans="1:7" s="5" customFormat="1" ht="12.75" hidden="1">
      <c r="A159" s="44"/>
      <c r="B159" s="82"/>
      <c r="C159" s="96"/>
      <c r="D159" s="84"/>
      <c r="E159" s="85"/>
      <c r="F159" s="89" t="s">
        <v>79</v>
      </c>
      <c r="G159" s="86"/>
    </row>
    <row r="160" spans="1:7" s="5" customFormat="1" ht="12.75" hidden="1">
      <c r="A160" s="44"/>
      <c r="B160" s="82"/>
      <c r="C160" s="96"/>
      <c r="D160" s="84"/>
      <c r="E160" s="85"/>
      <c r="F160" s="89" t="s">
        <v>79</v>
      </c>
      <c r="G160" s="86"/>
    </row>
    <row r="161" spans="1:7" s="5" customFormat="1" ht="12.75" hidden="1">
      <c r="A161" s="44"/>
      <c r="B161" s="82"/>
      <c r="C161" s="96"/>
      <c r="D161" s="84"/>
      <c r="E161" s="85"/>
      <c r="F161" s="89" t="s">
        <v>79</v>
      </c>
      <c r="G161" s="86"/>
    </row>
    <row r="162" spans="1:7" s="5" customFormat="1" ht="12.75">
      <c r="A162" s="44"/>
      <c r="B162" s="11" t="s">
        <v>439</v>
      </c>
      <c r="C162" s="6" t="s">
        <v>283</v>
      </c>
      <c r="D162" s="47" t="s">
        <v>163</v>
      </c>
      <c r="E162" s="20">
        <v>56.4</v>
      </c>
      <c r="F162" s="89" t="s">
        <v>79</v>
      </c>
      <c r="G162" s="46">
        <v>56.4</v>
      </c>
    </row>
    <row r="163" spans="1:7" s="5" customFormat="1" ht="12.75">
      <c r="A163" s="44"/>
      <c r="B163" s="97" t="s">
        <v>418</v>
      </c>
      <c r="C163" s="98" t="s">
        <v>246</v>
      </c>
      <c r="D163" s="47" t="s">
        <v>163</v>
      </c>
      <c r="E163" s="50">
        <v>42.8</v>
      </c>
      <c r="F163" s="89" t="s">
        <v>79</v>
      </c>
      <c r="G163" s="21">
        <v>42.8</v>
      </c>
    </row>
    <row r="164" spans="1:7" s="5" customFormat="1" ht="12.75">
      <c r="A164" s="44"/>
      <c r="B164" s="97" t="s">
        <v>419</v>
      </c>
      <c r="C164" s="98" t="s">
        <v>339</v>
      </c>
      <c r="D164" s="47" t="s">
        <v>163</v>
      </c>
      <c r="E164" s="50">
        <v>81.9</v>
      </c>
      <c r="F164" s="89" t="s">
        <v>79</v>
      </c>
      <c r="G164" s="21">
        <v>81.9</v>
      </c>
    </row>
    <row r="165" spans="1:7" s="5" customFormat="1" ht="12.75">
      <c r="A165" s="44"/>
      <c r="B165" s="97" t="s">
        <v>420</v>
      </c>
      <c r="C165" s="98" t="s">
        <v>3</v>
      </c>
      <c r="D165" s="47" t="s">
        <v>163</v>
      </c>
      <c r="E165" s="50">
        <v>46.3</v>
      </c>
      <c r="F165" s="89" t="s">
        <v>79</v>
      </c>
      <c r="G165" s="21">
        <v>46.3</v>
      </c>
    </row>
    <row r="166" spans="1:7" s="5" customFormat="1" ht="24">
      <c r="A166" s="44"/>
      <c r="B166" s="97" t="s">
        <v>421</v>
      </c>
      <c r="C166" s="99" t="s">
        <v>526</v>
      </c>
      <c r="D166" s="47" t="s">
        <v>163</v>
      </c>
      <c r="E166" s="50">
        <v>107.9</v>
      </c>
      <c r="F166" s="89" t="s">
        <v>79</v>
      </c>
      <c r="G166" s="21">
        <v>107.9</v>
      </c>
    </row>
    <row r="167" spans="1:7" s="5" customFormat="1" ht="24">
      <c r="A167" s="44"/>
      <c r="B167" s="97" t="s">
        <v>422</v>
      </c>
      <c r="C167" s="99" t="s">
        <v>527</v>
      </c>
      <c r="D167" s="47" t="s">
        <v>163</v>
      </c>
      <c r="E167" s="50">
        <v>128.5</v>
      </c>
      <c r="F167" s="89" t="s">
        <v>79</v>
      </c>
      <c r="G167" s="21">
        <v>128.5</v>
      </c>
    </row>
    <row r="168" spans="1:7" s="5" customFormat="1" ht="24">
      <c r="A168" s="44"/>
      <c r="B168" s="97" t="s">
        <v>423</v>
      </c>
      <c r="C168" s="99" t="s">
        <v>528</v>
      </c>
      <c r="D168" s="47" t="s">
        <v>163</v>
      </c>
      <c r="E168" s="50">
        <v>171.3</v>
      </c>
      <c r="F168" s="89" t="s">
        <v>79</v>
      </c>
      <c r="G168" s="21">
        <v>171.3</v>
      </c>
    </row>
    <row r="169" spans="1:7" s="5" customFormat="1" ht="24">
      <c r="A169" s="44"/>
      <c r="B169" s="97" t="s">
        <v>424</v>
      </c>
      <c r="C169" s="99" t="s">
        <v>529</v>
      </c>
      <c r="D169" s="47" t="s">
        <v>163</v>
      </c>
      <c r="E169" s="50">
        <v>103.2</v>
      </c>
      <c r="F169" s="89" t="s">
        <v>79</v>
      </c>
      <c r="G169" s="21">
        <v>103.2</v>
      </c>
    </row>
    <row r="170" spans="1:7" s="5" customFormat="1" ht="24">
      <c r="A170" s="44"/>
      <c r="B170" s="97" t="s">
        <v>425</v>
      </c>
      <c r="C170" s="100" t="s">
        <v>531</v>
      </c>
      <c r="D170" s="47" t="s">
        <v>163</v>
      </c>
      <c r="E170" s="50">
        <v>110.8</v>
      </c>
      <c r="F170" s="89" t="s">
        <v>79</v>
      </c>
      <c r="G170" s="21">
        <v>110.8</v>
      </c>
    </row>
    <row r="171" spans="1:7" s="5" customFormat="1" ht="24">
      <c r="A171" s="44"/>
      <c r="B171" s="97" t="s">
        <v>426</v>
      </c>
      <c r="C171" s="100" t="s">
        <v>530</v>
      </c>
      <c r="D171" s="47" t="s">
        <v>163</v>
      </c>
      <c r="E171" s="50">
        <v>128.7</v>
      </c>
      <c r="F171" s="89" t="s">
        <v>79</v>
      </c>
      <c r="G171" s="21">
        <v>128.7</v>
      </c>
    </row>
    <row r="172" spans="1:7" s="5" customFormat="1" ht="21">
      <c r="A172" s="60" t="s">
        <v>170</v>
      </c>
      <c r="B172" s="19" t="s">
        <v>60</v>
      </c>
      <c r="C172" s="13" t="s">
        <v>205</v>
      </c>
      <c r="D172" s="45"/>
      <c r="E172" s="20"/>
      <c r="F172" s="20"/>
      <c r="G172" s="21"/>
    </row>
    <row r="173" spans="1:7" s="5" customFormat="1" ht="12.75">
      <c r="A173" s="44"/>
      <c r="B173" s="19" t="s">
        <v>483</v>
      </c>
      <c r="C173" s="24" t="s">
        <v>230</v>
      </c>
      <c r="D173" s="45"/>
      <c r="E173" s="20"/>
      <c r="F173" s="20"/>
      <c r="G173" s="21"/>
    </row>
    <row r="174" spans="1:7" s="5" customFormat="1" ht="22.5">
      <c r="A174" s="44"/>
      <c r="B174" s="11" t="s">
        <v>468</v>
      </c>
      <c r="C174" s="22" t="s">
        <v>145</v>
      </c>
      <c r="D174" s="45" t="s">
        <v>77</v>
      </c>
      <c r="E174" s="50">
        <v>115.3</v>
      </c>
      <c r="F174" s="20" t="s">
        <v>79</v>
      </c>
      <c r="G174" s="21">
        <v>115.3</v>
      </c>
    </row>
    <row r="175" spans="1:8" s="5" customFormat="1" ht="12.75">
      <c r="A175" s="150" t="s">
        <v>663</v>
      </c>
      <c r="B175" s="150"/>
      <c r="C175" s="150"/>
      <c r="D175" s="150"/>
      <c r="E175" s="150"/>
      <c r="F175" s="150"/>
      <c r="G175" s="150"/>
      <c r="H175" s="139"/>
    </row>
    <row r="176" spans="1:7" s="5" customFormat="1" ht="25.5">
      <c r="A176" s="44"/>
      <c r="B176" s="11" t="s">
        <v>469</v>
      </c>
      <c r="C176" s="6" t="s">
        <v>0</v>
      </c>
      <c r="D176" s="45" t="s">
        <v>77</v>
      </c>
      <c r="E176" s="50">
        <v>201.8</v>
      </c>
      <c r="F176" s="20" t="s">
        <v>79</v>
      </c>
      <c r="G176" s="21">
        <v>201.8</v>
      </c>
    </row>
    <row r="177" spans="1:7" s="5" customFormat="1" ht="38.25">
      <c r="A177" s="44"/>
      <c r="B177" s="11" t="s">
        <v>470</v>
      </c>
      <c r="C177" s="6" t="s">
        <v>4</v>
      </c>
      <c r="D177" s="45" t="s">
        <v>77</v>
      </c>
      <c r="E177" s="50">
        <v>201.6</v>
      </c>
      <c r="F177" s="20" t="s">
        <v>79</v>
      </c>
      <c r="G177" s="21">
        <v>201.6</v>
      </c>
    </row>
    <row r="178" spans="1:7" s="5" customFormat="1" ht="38.25">
      <c r="A178" s="44"/>
      <c r="B178" s="11" t="s">
        <v>471</v>
      </c>
      <c r="C178" s="6" t="s">
        <v>118</v>
      </c>
      <c r="D178" s="45" t="s">
        <v>77</v>
      </c>
      <c r="E178" s="50">
        <v>251.2</v>
      </c>
      <c r="F178" s="20" t="s">
        <v>79</v>
      </c>
      <c r="G178" s="21">
        <v>251.2</v>
      </c>
    </row>
    <row r="179" spans="1:7" s="5" customFormat="1" ht="17.25" customHeight="1">
      <c r="A179" s="44"/>
      <c r="B179" s="11" t="s">
        <v>472</v>
      </c>
      <c r="C179" s="6" t="s">
        <v>294</v>
      </c>
      <c r="D179" s="45" t="s">
        <v>77</v>
      </c>
      <c r="E179" s="50">
        <v>90.1</v>
      </c>
      <c r="F179" s="20" t="s">
        <v>79</v>
      </c>
      <c r="G179" s="21">
        <v>90.1</v>
      </c>
    </row>
    <row r="180" spans="1:7" s="5" customFormat="1" ht="25.5">
      <c r="A180" s="44"/>
      <c r="B180" s="11" t="s">
        <v>473</v>
      </c>
      <c r="C180" s="6" t="s">
        <v>67</v>
      </c>
      <c r="D180" s="45" t="s">
        <v>77</v>
      </c>
      <c r="E180" s="50">
        <v>81.7</v>
      </c>
      <c r="F180" s="20" t="s">
        <v>79</v>
      </c>
      <c r="G180" s="21">
        <v>81.7</v>
      </c>
    </row>
    <row r="181" spans="1:7" s="5" customFormat="1" ht="19.5" customHeight="1">
      <c r="A181" s="44"/>
      <c r="B181" s="11" t="s">
        <v>474</v>
      </c>
      <c r="C181" s="6" t="s">
        <v>68</v>
      </c>
      <c r="D181" s="45" t="s">
        <v>77</v>
      </c>
      <c r="E181" s="50">
        <v>81.5</v>
      </c>
      <c r="F181" s="20" t="s">
        <v>79</v>
      </c>
      <c r="G181" s="21">
        <v>81.5</v>
      </c>
    </row>
    <row r="182" spans="1:7" s="5" customFormat="1" ht="16.5" customHeight="1">
      <c r="A182" s="44"/>
      <c r="B182" s="11" t="s">
        <v>475</v>
      </c>
      <c r="C182" s="6" t="s">
        <v>69</v>
      </c>
      <c r="D182" s="45" t="s">
        <v>77</v>
      </c>
      <c r="E182" s="50">
        <v>80.6</v>
      </c>
      <c r="F182" s="20" t="s">
        <v>79</v>
      </c>
      <c r="G182" s="21">
        <v>80.6</v>
      </c>
    </row>
    <row r="183" spans="1:7" s="5" customFormat="1" ht="17.25" customHeight="1">
      <c r="A183" s="44"/>
      <c r="B183" s="11" t="s">
        <v>476</v>
      </c>
      <c r="C183" s="58" t="s">
        <v>70</v>
      </c>
      <c r="D183" s="45" t="s">
        <v>77</v>
      </c>
      <c r="E183" s="50">
        <v>176.9</v>
      </c>
      <c r="F183" s="20" t="s">
        <v>79</v>
      </c>
      <c r="G183" s="21">
        <v>176.9</v>
      </c>
    </row>
    <row r="184" spans="1:7" s="9" customFormat="1" ht="38.25">
      <c r="A184" s="44"/>
      <c r="B184" s="11" t="s">
        <v>477</v>
      </c>
      <c r="C184" s="101" t="s">
        <v>76</v>
      </c>
      <c r="D184" s="41" t="s">
        <v>77</v>
      </c>
      <c r="E184" s="52">
        <v>235.6</v>
      </c>
      <c r="F184" s="20" t="s">
        <v>79</v>
      </c>
      <c r="G184" s="53">
        <v>235.6</v>
      </c>
    </row>
    <row r="185" spans="1:7" s="5" customFormat="1" ht="14.25" customHeight="1">
      <c r="A185" s="44"/>
      <c r="B185" s="11" t="s">
        <v>478</v>
      </c>
      <c r="C185" s="6" t="s">
        <v>1</v>
      </c>
      <c r="D185" s="45" t="s">
        <v>77</v>
      </c>
      <c r="E185" s="50">
        <v>80.4</v>
      </c>
      <c r="F185" s="20" t="s">
        <v>79</v>
      </c>
      <c r="G185" s="21">
        <v>80.4</v>
      </c>
    </row>
    <row r="186" spans="1:7" s="5" customFormat="1" ht="15.75" customHeight="1" hidden="1">
      <c r="A186" s="44"/>
      <c r="B186" s="11"/>
      <c r="C186" s="6"/>
      <c r="D186" s="45"/>
      <c r="E186" s="50"/>
      <c r="F186" s="20" t="s">
        <v>79</v>
      </c>
      <c r="G186" s="21"/>
    </row>
    <row r="187" spans="1:7" s="8" customFormat="1" ht="12.75" hidden="1">
      <c r="A187" s="44"/>
      <c r="B187" s="11"/>
      <c r="C187" s="23"/>
      <c r="D187" s="41"/>
      <c r="E187" s="52"/>
      <c r="F187" s="20" t="s">
        <v>79</v>
      </c>
      <c r="G187" s="53"/>
    </row>
    <row r="188" spans="1:7" s="5" customFormat="1" ht="16.5" customHeight="1">
      <c r="A188" s="44"/>
      <c r="B188" s="11" t="s">
        <v>479</v>
      </c>
      <c r="C188" s="22" t="s">
        <v>174</v>
      </c>
      <c r="D188" s="45" t="s">
        <v>77</v>
      </c>
      <c r="E188" s="50">
        <v>65.8</v>
      </c>
      <c r="F188" s="20" t="s">
        <v>79</v>
      </c>
      <c r="G188" s="21">
        <v>65.8</v>
      </c>
    </row>
    <row r="189" spans="1:7" s="5" customFormat="1" ht="12" customHeight="1">
      <c r="A189" s="44"/>
      <c r="B189" s="11" t="s">
        <v>480</v>
      </c>
      <c r="C189" s="22" t="s">
        <v>141</v>
      </c>
      <c r="D189" s="45" t="s">
        <v>77</v>
      </c>
      <c r="E189" s="50">
        <v>67.9</v>
      </c>
      <c r="F189" s="20" t="s">
        <v>79</v>
      </c>
      <c r="G189" s="21">
        <v>67.9</v>
      </c>
    </row>
    <row r="190" spans="1:7" s="5" customFormat="1" ht="15.75" customHeight="1">
      <c r="A190" s="44"/>
      <c r="B190" s="11" t="s">
        <v>481</v>
      </c>
      <c r="C190" s="22" t="s">
        <v>338</v>
      </c>
      <c r="D190" s="45" t="s">
        <v>77</v>
      </c>
      <c r="E190" s="50">
        <v>122.1</v>
      </c>
      <c r="F190" s="20" t="s">
        <v>79</v>
      </c>
      <c r="G190" s="21">
        <v>122.1</v>
      </c>
    </row>
    <row r="191" spans="1:7" s="5" customFormat="1" ht="17.25" customHeight="1">
      <c r="A191" s="44"/>
      <c r="B191" s="11" t="s">
        <v>482</v>
      </c>
      <c r="C191" s="22" t="s">
        <v>178</v>
      </c>
      <c r="D191" s="45" t="s">
        <v>77</v>
      </c>
      <c r="E191" s="50">
        <v>159.6</v>
      </c>
      <c r="F191" s="20" t="s">
        <v>79</v>
      </c>
      <c r="G191" s="21">
        <v>159.6</v>
      </c>
    </row>
    <row r="192" spans="1:7" s="1" customFormat="1" ht="12.75">
      <c r="A192" s="44"/>
      <c r="B192" s="19" t="s">
        <v>333</v>
      </c>
      <c r="C192" s="102" t="s">
        <v>78</v>
      </c>
      <c r="D192" s="45"/>
      <c r="E192" s="50"/>
      <c r="F192" s="20"/>
      <c r="G192" s="21"/>
    </row>
    <row r="193" spans="1:7" s="1" customFormat="1" ht="16.5" customHeight="1">
      <c r="A193" s="44"/>
      <c r="B193" s="11" t="s">
        <v>117</v>
      </c>
      <c r="C193" s="6" t="s">
        <v>171</v>
      </c>
      <c r="D193" s="45" t="s">
        <v>77</v>
      </c>
      <c r="E193" s="50">
        <v>123.7</v>
      </c>
      <c r="F193" s="20" t="s">
        <v>79</v>
      </c>
      <c r="G193" s="21">
        <v>123.7</v>
      </c>
    </row>
    <row r="194" spans="1:7" s="1" customFormat="1" ht="12.75">
      <c r="A194" s="44"/>
      <c r="B194" s="19" t="s">
        <v>334</v>
      </c>
      <c r="C194" s="15" t="s">
        <v>446</v>
      </c>
      <c r="D194" s="103"/>
      <c r="E194" s="20"/>
      <c r="F194" s="46"/>
      <c r="G194" s="21"/>
    </row>
    <row r="195" spans="1:7" s="1" customFormat="1" ht="15" customHeight="1">
      <c r="A195" s="44"/>
      <c r="B195" s="11" t="s">
        <v>287</v>
      </c>
      <c r="C195" s="6" t="s">
        <v>337</v>
      </c>
      <c r="D195" s="45" t="s">
        <v>77</v>
      </c>
      <c r="E195" s="50">
        <v>40</v>
      </c>
      <c r="F195" s="20" t="s">
        <v>79</v>
      </c>
      <c r="G195" s="21">
        <v>40</v>
      </c>
    </row>
    <row r="196" spans="1:7" s="1" customFormat="1" ht="15" customHeight="1">
      <c r="A196" s="44"/>
      <c r="B196" s="11" t="s">
        <v>288</v>
      </c>
      <c r="C196" s="6" t="s">
        <v>513</v>
      </c>
      <c r="D196" s="45" t="s">
        <v>77</v>
      </c>
      <c r="E196" s="50">
        <v>107.9</v>
      </c>
      <c r="F196" s="20" t="s">
        <v>79</v>
      </c>
      <c r="G196" s="21">
        <v>107.9</v>
      </c>
    </row>
    <row r="197" spans="1:7" s="1" customFormat="1" ht="15" customHeight="1">
      <c r="A197" s="44"/>
      <c r="B197" s="11" t="s">
        <v>289</v>
      </c>
      <c r="C197" s="6" t="s">
        <v>247</v>
      </c>
      <c r="D197" s="45" t="s">
        <v>77</v>
      </c>
      <c r="E197" s="50">
        <v>124.3</v>
      </c>
      <c r="F197" s="20" t="s">
        <v>79</v>
      </c>
      <c r="G197" s="21">
        <v>124.3</v>
      </c>
    </row>
    <row r="198" spans="1:7" s="1" customFormat="1" ht="15" customHeight="1">
      <c r="A198" s="44"/>
      <c r="B198" s="11" t="s">
        <v>290</v>
      </c>
      <c r="C198" s="6" t="s">
        <v>248</v>
      </c>
      <c r="D198" s="45" t="s">
        <v>77</v>
      </c>
      <c r="E198" s="50">
        <v>126.3</v>
      </c>
      <c r="F198" s="20" t="s">
        <v>79</v>
      </c>
      <c r="G198" s="21">
        <v>126.3</v>
      </c>
    </row>
    <row r="199" spans="1:7" s="1" customFormat="1" ht="15" customHeight="1">
      <c r="A199" s="44"/>
      <c r="B199" s="11" t="s">
        <v>291</v>
      </c>
      <c r="C199" s="6" t="s">
        <v>39</v>
      </c>
      <c r="D199" s="45" t="s">
        <v>77</v>
      </c>
      <c r="E199" s="50">
        <v>107.2</v>
      </c>
      <c r="F199" s="20" t="s">
        <v>79</v>
      </c>
      <c r="G199" s="21">
        <v>107.2</v>
      </c>
    </row>
    <row r="200" spans="1:7" s="1" customFormat="1" ht="15" customHeight="1" hidden="1">
      <c r="A200" s="44"/>
      <c r="B200" s="11" t="s">
        <v>292</v>
      </c>
      <c r="C200" s="6"/>
      <c r="D200" s="45"/>
      <c r="E200" s="50"/>
      <c r="F200" s="20" t="s">
        <v>79</v>
      </c>
      <c r="G200" s="21"/>
    </row>
    <row r="201" spans="1:7" s="1" customFormat="1" ht="15" customHeight="1">
      <c r="A201" s="44"/>
      <c r="B201" s="11" t="s">
        <v>292</v>
      </c>
      <c r="C201" s="6" t="s">
        <v>519</v>
      </c>
      <c r="D201" s="45" t="s">
        <v>77</v>
      </c>
      <c r="E201" s="50">
        <v>73.4</v>
      </c>
      <c r="F201" s="20" t="s">
        <v>79</v>
      </c>
      <c r="G201" s="21">
        <v>73.4</v>
      </c>
    </row>
    <row r="202" spans="1:7" s="1" customFormat="1" ht="15" customHeight="1">
      <c r="A202" s="44"/>
      <c r="B202" s="11" t="s">
        <v>293</v>
      </c>
      <c r="C202" s="6" t="s">
        <v>514</v>
      </c>
      <c r="D202" s="45" t="s">
        <v>77</v>
      </c>
      <c r="E202" s="50">
        <v>107.2</v>
      </c>
      <c r="F202" s="20" t="s">
        <v>79</v>
      </c>
      <c r="G202" s="21">
        <v>107.2</v>
      </c>
    </row>
    <row r="203" spans="1:7" s="1" customFormat="1" ht="15" customHeight="1">
      <c r="A203" s="44"/>
      <c r="B203" s="11" t="s">
        <v>284</v>
      </c>
      <c r="C203" s="6" t="s">
        <v>75</v>
      </c>
      <c r="D203" s="45" t="s">
        <v>77</v>
      </c>
      <c r="E203" s="50">
        <v>123.6</v>
      </c>
      <c r="F203" s="20" t="s">
        <v>79</v>
      </c>
      <c r="G203" s="21">
        <v>123.6</v>
      </c>
    </row>
    <row r="204" spans="1:7" s="1" customFormat="1" ht="15" customHeight="1">
      <c r="A204" s="44"/>
      <c r="B204" s="11" t="s">
        <v>298</v>
      </c>
      <c r="C204" s="6" t="s">
        <v>515</v>
      </c>
      <c r="D204" s="45" t="s">
        <v>77</v>
      </c>
      <c r="E204" s="50">
        <v>111.9</v>
      </c>
      <c r="F204" s="20" t="s">
        <v>79</v>
      </c>
      <c r="G204" s="21">
        <v>111.9</v>
      </c>
    </row>
    <row r="205" spans="1:7" s="1" customFormat="1" ht="15" customHeight="1">
      <c r="A205" s="44"/>
      <c r="B205" s="11" t="s">
        <v>299</v>
      </c>
      <c r="C205" s="6" t="s">
        <v>183</v>
      </c>
      <c r="D205" s="45" t="s">
        <v>77</v>
      </c>
      <c r="E205" s="50">
        <v>111.9</v>
      </c>
      <c r="F205" s="20" t="s">
        <v>79</v>
      </c>
      <c r="G205" s="21">
        <v>111.9</v>
      </c>
    </row>
    <row r="206" spans="1:7" s="1" customFormat="1" ht="15" customHeight="1">
      <c r="A206" s="44"/>
      <c r="B206" s="11" t="s">
        <v>300</v>
      </c>
      <c r="C206" s="6" t="s">
        <v>266</v>
      </c>
      <c r="D206" s="45" t="s">
        <v>77</v>
      </c>
      <c r="E206" s="50">
        <v>73.4</v>
      </c>
      <c r="F206" s="20" t="s">
        <v>79</v>
      </c>
      <c r="G206" s="21">
        <v>73.4</v>
      </c>
    </row>
    <row r="207" spans="1:7" s="1" customFormat="1" ht="15" customHeight="1">
      <c r="A207" s="44"/>
      <c r="B207" s="11" t="s">
        <v>301</v>
      </c>
      <c r="C207" s="6" t="s">
        <v>158</v>
      </c>
      <c r="D207" s="45" t="s">
        <v>77</v>
      </c>
      <c r="E207" s="50">
        <v>73.4</v>
      </c>
      <c r="F207" s="20" t="s">
        <v>79</v>
      </c>
      <c r="G207" s="21">
        <v>73.4</v>
      </c>
    </row>
    <row r="208" spans="1:7" s="1" customFormat="1" ht="15" customHeight="1">
      <c r="A208" s="44"/>
      <c r="B208" s="11" t="s">
        <v>302</v>
      </c>
      <c r="C208" s="6" t="s">
        <v>157</v>
      </c>
      <c r="D208" s="45" t="s">
        <v>77</v>
      </c>
      <c r="E208" s="50">
        <v>111.9</v>
      </c>
      <c r="F208" s="20" t="s">
        <v>79</v>
      </c>
      <c r="G208" s="21">
        <v>111.9</v>
      </c>
    </row>
    <row r="209" spans="1:7" s="1" customFormat="1" ht="15" customHeight="1">
      <c r="A209" s="44"/>
      <c r="B209" s="11" t="s">
        <v>303</v>
      </c>
      <c r="C209" s="6" t="s">
        <v>159</v>
      </c>
      <c r="D209" s="45" t="s">
        <v>77</v>
      </c>
      <c r="E209" s="50">
        <v>88.3</v>
      </c>
      <c r="F209" s="20" t="s">
        <v>79</v>
      </c>
      <c r="G209" s="21">
        <v>88.3</v>
      </c>
    </row>
    <row r="210" spans="1:7" s="1" customFormat="1" ht="15" customHeight="1">
      <c r="A210" s="44"/>
      <c r="B210" s="11" t="s">
        <v>304</v>
      </c>
      <c r="C210" s="6" t="s">
        <v>160</v>
      </c>
      <c r="D210" s="45" t="s">
        <v>77</v>
      </c>
      <c r="E210" s="50">
        <v>139.4</v>
      </c>
      <c r="F210" s="20" t="s">
        <v>79</v>
      </c>
      <c r="G210" s="21">
        <v>139.4</v>
      </c>
    </row>
    <row r="211" spans="1:7" s="1" customFormat="1" ht="15" customHeight="1">
      <c r="A211" s="44"/>
      <c r="B211" s="11" t="s">
        <v>305</v>
      </c>
      <c r="C211" s="6" t="s">
        <v>232</v>
      </c>
      <c r="D211" s="45" t="s">
        <v>77</v>
      </c>
      <c r="E211" s="50">
        <v>124.3</v>
      </c>
      <c r="F211" s="20" t="s">
        <v>79</v>
      </c>
      <c r="G211" s="21">
        <v>124.3</v>
      </c>
    </row>
    <row r="212" spans="1:7" s="1" customFormat="1" ht="15" customHeight="1">
      <c r="A212" s="44"/>
      <c r="B212" s="11" t="s">
        <v>306</v>
      </c>
      <c r="C212" s="6" t="s">
        <v>139</v>
      </c>
      <c r="D212" s="45" t="s">
        <v>77</v>
      </c>
      <c r="E212" s="50">
        <v>72.9</v>
      </c>
      <c r="F212" s="20" t="s">
        <v>79</v>
      </c>
      <c r="G212" s="21">
        <v>72.9</v>
      </c>
    </row>
    <row r="213" spans="1:7" s="1" customFormat="1" ht="15" customHeight="1">
      <c r="A213" s="44"/>
      <c r="B213" s="11" t="s">
        <v>307</v>
      </c>
      <c r="C213" s="6" t="s">
        <v>143</v>
      </c>
      <c r="D213" s="45" t="s">
        <v>77</v>
      </c>
      <c r="E213" s="50">
        <v>111.9</v>
      </c>
      <c r="F213" s="20" t="s">
        <v>79</v>
      </c>
      <c r="G213" s="21">
        <v>111.9</v>
      </c>
    </row>
    <row r="214" spans="1:7" s="1" customFormat="1" ht="15" customHeight="1">
      <c r="A214" s="44"/>
      <c r="B214" s="11" t="s">
        <v>308</v>
      </c>
      <c r="C214" s="6" t="s">
        <v>144</v>
      </c>
      <c r="D214" s="45" t="s">
        <v>77</v>
      </c>
      <c r="E214" s="50">
        <v>92.5</v>
      </c>
      <c r="F214" s="20" t="s">
        <v>79</v>
      </c>
      <c r="G214" s="21">
        <v>92.5</v>
      </c>
    </row>
    <row r="215" spans="1:7" s="1" customFormat="1" ht="15" customHeight="1">
      <c r="A215" s="44"/>
      <c r="B215" s="11" t="s">
        <v>309</v>
      </c>
      <c r="C215" s="6" t="s">
        <v>73</v>
      </c>
      <c r="D215" s="45" t="s">
        <v>77</v>
      </c>
      <c r="E215" s="50">
        <v>122.3</v>
      </c>
      <c r="F215" s="20" t="s">
        <v>79</v>
      </c>
      <c r="G215" s="21">
        <v>122.3</v>
      </c>
    </row>
    <row r="216" spans="1:7" s="1" customFormat="1" ht="24.75" customHeight="1">
      <c r="A216" s="44"/>
      <c r="B216" s="11" t="s">
        <v>310</v>
      </c>
      <c r="C216" s="6" t="s">
        <v>520</v>
      </c>
      <c r="D216" s="45" t="s">
        <v>77</v>
      </c>
      <c r="E216" s="50">
        <v>138.1</v>
      </c>
      <c r="F216" s="20" t="s">
        <v>79</v>
      </c>
      <c r="G216" s="21">
        <v>138.1</v>
      </c>
    </row>
    <row r="217" spans="1:7" s="1" customFormat="1" ht="15" customHeight="1">
      <c r="A217" s="44"/>
      <c r="B217" s="11" t="s">
        <v>311</v>
      </c>
      <c r="C217" s="6" t="s">
        <v>242</v>
      </c>
      <c r="D217" s="45" t="s">
        <v>77</v>
      </c>
      <c r="E217" s="50">
        <v>121.3</v>
      </c>
      <c r="F217" s="20" t="s">
        <v>79</v>
      </c>
      <c r="G217" s="21">
        <v>121.3</v>
      </c>
    </row>
    <row r="218" spans="1:7" s="1" customFormat="1" ht="15" customHeight="1">
      <c r="A218" s="44"/>
      <c r="B218" s="11" t="s">
        <v>312</v>
      </c>
      <c r="C218" s="6" t="s">
        <v>243</v>
      </c>
      <c r="D218" s="45" t="s">
        <v>77</v>
      </c>
      <c r="E218" s="50">
        <v>88.3</v>
      </c>
      <c r="F218" s="20" t="s">
        <v>79</v>
      </c>
      <c r="G218" s="21">
        <v>88.3</v>
      </c>
    </row>
    <row r="219" spans="1:7" s="1" customFormat="1" ht="15" customHeight="1">
      <c r="A219" s="44"/>
      <c r="B219" s="11" t="s">
        <v>313</v>
      </c>
      <c r="C219" s="6" t="s">
        <v>267</v>
      </c>
      <c r="D219" s="45" t="s">
        <v>77</v>
      </c>
      <c r="E219" s="50">
        <v>109.6</v>
      </c>
      <c r="F219" s="20" t="s">
        <v>79</v>
      </c>
      <c r="G219" s="21">
        <v>109.6</v>
      </c>
    </row>
    <row r="220" spans="1:7" s="1" customFormat="1" ht="15" customHeight="1">
      <c r="A220" s="44"/>
      <c r="B220" s="11" t="s">
        <v>314</v>
      </c>
      <c r="C220" s="6" t="s">
        <v>269</v>
      </c>
      <c r="D220" s="45" t="s">
        <v>77</v>
      </c>
      <c r="E220" s="50">
        <v>72.9</v>
      </c>
      <c r="F220" s="20" t="s">
        <v>79</v>
      </c>
      <c r="G220" s="21">
        <v>72.9</v>
      </c>
    </row>
    <row r="221" spans="1:7" s="1" customFormat="1" ht="15" customHeight="1">
      <c r="A221" s="44"/>
      <c r="B221" s="11" t="s">
        <v>315</v>
      </c>
      <c r="C221" s="6" t="s">
        <v>268</v>
      </c>
      <c r="D221" s="45" t="s">
        <v>77</v>
      </c>
      <c r="E221" s="50">
        <v>111.9</v>
      </c>
      <c r="F221" s="20" t="s">
        <v>79</v>
      </c>
      <c r="G221" s="21">
        <v>111.9</v>
      </c>
    </row>
    <row r="222" spans="1:7" s="1" customFormat="1" ht="15" customHeight="1">
      <c r="A222" s="44"/>
      <c r="B222" s="11" t="s">
        <v>316</v>
      </c>
      <c r="C222" s="6" t="s">
        <v>330</v>
      </c>
      <c r="D222" s="45" t="s">
        <v>77</v>
      </c>
      <c r="E222" s="50">
        <v>87.1</v>
      </c>
      <c r="F222" s="20" t="s">
        <v>79</v>
      </c>
      <c r="G222" s="21">
        <v>87.1</v>
      </c>
    </row>
    <row r="223" spans="1:7" s="1" customFormat="1" ht="15" customHeight="1">
      <c r="A223" s="44"/>
      <c r="B223" s="11" t="s">
        <v>317</v>
      </c>
      <c r="C223" s="6" t="s">
        <v>186</v>
      </c>
      <c r="D223" s="45" t="s">
        <v>77</v>
      </c>
      <c r="E223" s="50">
        <v>78.1</v>
      </c>
      <c r="F223" s="20" t="s">
        <v>79</v>
      </c>
      <c r="G223" s="21">
        <v>78.1</v>
      </c>
    </row>
    <row r="224" spans="1:8" s="1" customFormat="1" ht="15" customHeight="1">
      <c r="A224" s="150" t="s">
        <v>663</v>
      </c>
      <c r="B224" s="150"/>
      <c r="C224" s="150"/>
      <c r="D224" s="150"/>
      <c r="E224" s="150"/>
      <c r="F224" s="150"/>
      <c r="G224" s="150"/>
      <c r="H224" s="140"/>
    </row>
    <row r="225" spans="1:7" s="1" customFormat="1" ht="15" customHeight="1">
      <c r="A225" s="44"/>
      <c r="B225" s="11" t="s">
        <v>318</v>
      </c>
      <c r="C225" s="6" t="s">
        <v>187</v>
      </c>
      <c r="D225" s="45" t="s">
        <v>77</v>
      </c>
      <c r="E225" s="50">
        <v>109.6</v>
      </c>
      <c r="F225" s="20" t="s">
        <v>79</v>
      </c>
      <c r="G225" s="21">
        <v>109.6</v>
      </c>
    </row>
    <row r="226" spans="1:7" s="1" customFormat="1" ht="15" customHeight="1">
      <c r="A226" s="44"/>
      <c r="B226" s="11" t="s">
        <v>319</v>
      </c>
      <c r="C226" s="6" t="s">
        <v>74</v>
      </c>
      <c r="D226" s="45" t="s">
        <v>77</v>
      </c>
      <c r="E226" s="50">
        <v>109.6</v>
      </c>
      <c r="F226" s="20" t="s">
        <v>79</v>
      </c>
      <c r="G226" s="21">
        <v>109.6</v>
      </c>
    </row>
    <row r="227" spans="1:7" s="1" customFormat="1" ht="15" customHeight="1">
      <c r="A227" s="132"/>
      <c r="B227" s="133" t="s">
        <v>320</v>
      </c>
      <c r="C227" s="138" t="s">
        <v>440</v>
      </c>
      <c r="D227" s="134" t="s">
        <v>77</v>
      </c>
      <c r="E227" s="135">
        <v>73.4</v>
      </c>
      <c r="F227" s="136" t="s">
        <v>79</v>
      </c>
      <c r="G227" s="137">
        <v>73.4</v>
      </c>
    </row>
    <row r="228" spans="1:7" s="1" customFormat="1" ht="15" customHeight="1">
      <c r="A228" s="44"/>
      <c r="B228" s="11" t="s">
        <v>321</v>
      </c>
      <c r="C228" s="6" t="s">
        <v>441</v>
      </c>
      <c r="D228" s="45" t="s">
        <v>77</v>
      </c>
      <c r="E228" s="50">
        <v>109.6</v>
      </c>
      <c r="F228" s="20" t="s">
        <v>79</v>
      </c>
      <c r="G228" s="21">
        <v>109.6</v>
      </c>
    </row>
    <row r="229" spans="1:7" s="1" customFormat="1" ht="15" customHeight="1">
      <c r="A229" s="44"/>
      <c r="B229" s="11" t="s">
        <v>322</v>
      </c>
      <c r="C229" s="6" t="s">
        <v>140</v>
      </c>
      <c r="D229" s="45" t="s">
        <v>77</v>
      </c>
      <c r="E229" s="50">
        <v>88.3</v>
      </c>
      <c r="F229" s="20" t="s">
        <v>79</v>
      </c>
      <c r="G229" s="21">
        <v>88.3</v>
      </c>
    </row>
    <row r="230" spans="1:7" s="1" customFormat="1" ht="15" customHeight="1">
      <c r="A230" s="44"/>
      <c r="B230" s="11" t="s">
        <v>323</v>
      </c>
      <c r="C230" s="6" t="s">
        <v>270</v>
      </c>
      <c r="D230" s="45" t="s">
        <v>77</v>
      </c>
      <c r="E230" s="50">
        <v>88.3</v>
      </c>
      <c r="F230" s="20" t="s">
        <v>79</v>
      </c>
      <c r="G230" s="21">
        <v>88.3</v>
      </c>
    </row>
    <row r="231" spans="1:7" s="1" customFormat="1" ht="15" customHeight="1">
      <c r="A231" s="44"/>
      <c r="B231" s="11" t="s">
        <v>324</v>
      </c>
      <c r="C231" s="6" t="s">
        <v>271</v>
      </c>
      <c r="D231" s="45" t="s">
        <v>77</v>
      </c>
      <c r="E231" s="50">
        <v>139.4</v>
      </c>
      <c r="F231" s="20" t="s">
        <v>79</v>
      </c>
      <c r="G231" s="21">
        <v>139.4</v>
      </c>
    </row>
    <row r="232" spans="1:7" s="1" customFormat="1" ht="15" customHeight="1">
      <c r="A232" s="44"/>
      <c r="B232" s="11" t="s">
        <v>325</v>
      </c>
      <c r="C232" s="6" t="s">
        <v>442</v>
      </c>
      <c r="D232" s="45" t="s">
        <v>77</v>
      </c>
      <c r="E232" s="50">
        <v>139.5</v>
      </c>
      <c r="F232" s="20" t="s">
        <v>79</v>
      </c>
      <c r="G232" s="21">
        <v>139.5</v>
      </c>
    </row>
    <row r="233" spans="1:7" s="1" customFormat="1" ht="15" customHeight="1">
      <c r="A233" s="44"/>
      <c r="B233" s="11" t="s">
        <v>326</v>
      </c>
      <c r="C233" s="6" t="s">
        <v>443</v>
      </c>
      <c r="D233" s="45" t="s">
        <v>77</v>
      </c>
      <c r="E233" s="50">
        <v>78.1</v>
      </c>
      <c r="F233" s="20" t="s">
        <v>79</v>
      </c>
      <c r="G233" s="21">
        <v>78.1</v>
      </c>
    </row>
    <row r="234" spans="1:7" s="1" customFormat="1" ht="15" customHeight="1">
      <c r="A234" s="44"/>
      <c r="B234" s="11" t="s">
        <v>327</v>
      </c>
      <c r="C234" s="6" t="s">
        <v>444</v>
      </c>
      <c r="D234" s="45" t="s">
        <v>77</v>
      </c>
      <c r="E234" s="50">
        <v>121.3</v>
      </c>
      <c r="F234" s="20" t="s">
        <v>79</v>
      </c>
      <c r="G234" s="21">
        <v>121.3</v>
      </c>
    </row>
    <row r="235" spans="1:7" s="1" customFormat="1" ht="15" customHeight="1">
      <c r="A235" s="44"/>
      <c r="B235" s="11" t="s">
        <v>87</v>
      </c>
      <c r="C235" s="6" t="s">
        <v>521</v>
      </c>
      <c r="D235" s="45" t="s">
        <v>77</v>
      </c>
      <c r="E235" s="50">
        <v>78.1</v>
      </c>
      <c r="F235" s="20" t="s">
        <v>79</v>
      </c>
      <c r="G235" s="21">
        <v>78.1</v>
      </c>
    </row>
    <row r="236" spans="1:7" s="1" customFormat="1" ht="15" customHeight="1">
      <c r="A236" s="44"/>
      <c r="B236" s="11" t="s">
        <v>516</v>
      </c>
      <c r="C236" s="6" t="s">
        <v>522</v>
      </c>
      <c r="D236" s="45" t="s">
        <v>77</v>
      </c>
      <c r="E236" s="50">
        <v>121.3</v>
      </c>
      <c r="F236" s="20" t="s">
        <v>79</v>
      </c>
      <c r="G236" s="21">
        <v>121.3</v>
      </c>
    </row>
    <row r="237" spans="1:7" s="1" customFormat="1" ht="15" customHeight="1">
      <c r="A237" s="44"/>
      <c r="B237" s="11" t="s">
        <v>517</v>
      </c>
      <c r="C237" s="6" t="s">
        <v>83</v>
      </c>
      <c r="D237" s="45" t="s">
        <v>77</v>
      </c>
      <c r="E237" s="50">
        <v>88.4</v>
      </c>
      <c r="F237" s="20" t="s">
        <v>79</v>
      </c>
      <c r="G237" s="21">
        <v>88.4</v>
      </c>
    </row>
    <row r="238" spans="1:7" s="1" customFormat="1" ht="15" customHeight="1">
      <c r="A238" s="44"/>
      <c r="B238" s="11" t="s">
        <v>518</v>
      </c>
      <c r="C238" s="6" t="s">
        <v>295</v>
      </c>
      <c r="D238" s="45" t="s">
        <v>77</v>
      </c>
      <c r="E238" s="50">
        <v>88.4</v>
      </c>
      <c r="F238" s="20" t="s">
        <v>79</v>
      </c>
      <c r="G238" s="21">
        <v>88.4</v>
      </c>
    </row>
    <row r="239" spans="1:7" s="1" customFormat="1" ht="15" customHeight="1">
      <c r="A239" s="44"/>
      <c r="B239" s="19" t="s">
        <v>335</v>
      </c>
      <c r="C239" s="15" t="s">
        <v>121</v>
      </c>
      <c r="D239" s="45"/>
      <c r="E239" s="20"/>
      <c r="F239" s="20"/>
      <c r="G239" s="21"/>
    </row>
    <row r="240" spans="1:7" s="1" customFormat="1" ht="15" customHeight="1">
      <c r="A240" s="44"/>
      <c r="B240" s="11" t="s">
        <v>285</v>
      </c>
      <c r="C240" s="6" t="s">
        <v>172</v>
      </c>
      <c r="D240" s="45" t="s">
        <v>77</v>
      </c>
      <c r="E240" s="50">
        <v>91.5</v>
      </c>
      <c r="F240" s="20" t="s">
        <v>79</v>
      </c>
      <c r="G240" s="21">
        <v>91.5</v>
      </c>
    </row>
    <row r="241" spans="1:7" s="1" customFormat="1" ht="15" customHeight="1">
      <c r="A241" s="44"/>
      <c r="B241" s="11" t="s">
        <v>233</v>
      </c>
      <c r="C241" s="6" t="s">
        <v>173</v>
      </c>
      <c r="D241" s="45" t="s">
        <v>77</v>
      </c>
      <c r="E241" s="50">
        <v>174.8</v>
      </c>
      <c r="F241" s="20" t="s">
        <v>79</v>
      </c>
      <c r="G241" s="21">
        <v>174.8</v>
      </c>
    </row>
    <row r="242" spans="1:7" s="1" customFormat="1" ht="15" customHeight="1">
      <c r="A242" s="44"/>
      <c r="B242" s="11" t="s">
        <v>234</v>
      </c>
      <c r="C242" s="6" t="s">
        <v>222</v>
      </c>
      <c r="D242" s="45" t="s">
        <v>77</v>
      </c>
      <c r="E242" s="50">
        <v>38.6</v>
      </c>
      <c r="F242" s="20" t="s">
        <v>79</v>
      </c>
      <c r="G242" s="21">
        <v>38.6</v>
      </c>
    </row>
    <row r="243" spans="1:7" s="1" customFormat="1" ht="15" customHeight="1">
      <c r="A243" s="44"/>
      <c r="B243" s="11" t="s">
        <v>235</v>
      </c>
      <c r="C243" s="6" t="s">
        <v>210</v>
      </c>
      <c r="D243" s="45" t="s">
        <v>77</v>
      </c>
      <c r="E243" s="50">
        <v>38.4</v>
      </c>
      <c r="F243" s="20" t="s">
        <v>79</v>
      </c>
      <c r="G243" s="21">
        <v>38.4</v>
      </c>
    </row>
    <row r="244" spans="1:7" s="1" customFormat="1" ht="15" customHeight="1">
      <c r="A244" s="44"/>
      <c r="B244" s="11" t="s">
        <v>236</v>
      </c>
      <c r="C244" s="6" t="s">
        <v>154</v>
      </c>
      <c r="D244" s="45" t="s">
        <v>77</v>
      </c>
      <c r="E244" s="50">
        <v>220.4</v>
      </c>
      <c r="F244" s="20" t="s">
        <v>79</v>
      </c>
      <c r="G244" s="21">
        <v>220.4</v>
      </c>
    </row>
    <row r="245" spans="1:7" s="1" customFormat="1" ht="15" customHeight="1">
      <c r="A245" s="44"/>
      <c r="B245" s="11" t="s">
        <v>237</v>
      </c>
      <c r="C245" s="6" t="s">
        <v>155</v>
      </c>
      <c r="D245" s="45" t="s">
        <v>77</v>
      </c>
      <c r="E245" s="50">
        <v>176.7</v>
      </c>
      <c r="F245" s="20" t="s">
        <v>79</v>
      </c>
      <c r="G245" s="21">
        <v>176.7</v>
      </c>
    </row>
    <row r="246" spans="1:7" s="1" customFormat="1" ht="15" customHeight="1">
      <c r="A246" s="44"/>
      <c r="B246" s="11" t="s">
        <v>238</v>
      </c>
      <c r="C246" s="6" t="s">
        <v>211</v>
      </c>
      <c r="D246" s="45" t="s">
        <v>77</v>
      </c>
      <c r="E246" s="50">
        <v>209.8</v>
      </c>
      <c r="F246" s="20" t="s">
        <v>79</v>
      </c>
      <c r="G246" s="21">
        <v>209.8</v>
      </c>
    </row>
    <row r="247" spans="1:7" s="1" customFormat="1" ht="15" customHeight="1">
      <c r="A247" s="44"/>
      <c r="B247" s="11" t="s">
        <v>239</v>
      </c>
      <c r="C247" s="6" t="s">
        <v>142</v>
      </c>
      <c r="D247" s="45" t="s">
        <v>77</v>
      </c>
      <c r="E247" s="50">
        <v>166.3</v>
      </c>
      <c r="F247" s="20" t="s">
        <v>79</v>
      </c>
      <c r="G247" s="21">
        <v>166.3</v>
      </c>
    </row>
    <row r="248" spans="1:7" s="1" customFormat="1" ht="15" customHeight="1">
      <c r="A248" s="44"/>
      <c r="B248" s="104" t="s">
        <v>336</v>
      </c>
      <c r="C248" s="102" t="s">
        <v>116</v>
      </c>
      <c r="D248" s="45"/>
      <c r="E248" s="20"/>
      <c r="F248" s="20"/>
      <c r="G248" s="21"/>
    </row>
    <row r="249" spans="1:7" s="1" customFormat="1" ht="15" customHeight="1">
      <c r="A249" s="44"/>
      <c r="B249" s="105" t="s">
        <v>286</v>
      </c>
      <c r="C249" s="22" t="s">
        <v>536</v>
      </c>
      <c r="D249" s="45" t="s">
        <v>167</v>
      </c>
      <c r="E249" s="50">
        <v>837</v>
      </c>
      <c r="F249" s="20" t="s">
        <v>79</v>
      </c>
      <c r="G249" s="21">
        <v>837</v>
      </c>
    </row>
    <row r="250" spans="1:7" s="1" customFormat="1" ht="15" customHeight="1" hidden="1">
      <c r="A250" s="44"/>
      <c r="B250" s="104"/>
      <c r="C250" s="102"/>
      <c r="D250" s="45"/>
      <c r="E250" s="50"/>
      <c r="F250" s="20" t="s">
        <v>79</v>
      </c>
      <c r="G250" s="21"/>
    </row>
    <row r="251" spans="1:7" s="1" customFormat="1" ht="15" customHeight="1">
      <c r="A251" s="44"/>
      <c r="B251" s="105" t="s">
        <v>240</v>
      </c>
      <c r="C251" s="22" t="s">
        <v>111</v>
      </c>
      <c r="D251" s="45" t="s">
        <v>167</v>
      </c>
      <c r="E251" s="50">
        <v>795.2</v>
      </c>
      <c r="F251" s="20" t="s">
        <v>79</v>
      </c>
      <c r="G251" s="21">
        <v>795.2</v>
      </c>
    </row>
    <row r="252" spans="1:7" s="1" customFormat="1" ht="15" customHeight="1">
      <c r="A252" s="44"/>
      <c r="B252" s="105" t="s">
        <v>241</v>
      </c>
      <c r="C252" s="22" t="s">
        <v>112</v>
      </c>
      <c r="D252" s="45" t="s">
        <v>167</v>
      </c>
      <c r="E252" s="50">
        <v>1121.4</v>
      </c>
      <c r="F252" s="20" t="s">
        <v>79</v>
      </c>
      <c r="G252" s="21">
        <v>1121.4</v>
      </c>
    </row>
    <row r="253" spans="1:7" s="1" customFormat="1" ht="15" customHeight="1">
      <c r="A253" s="44"/>
      <c r="B253" s="105" t="s">
        <v>537</v>
      </c>
      <c r="C253" s="22" t="s">
        <v>113</v>
      </c>
      <c r="D253" s="45" t="s">
        <v>167</v>
      </c>
      <c r="E253" s="50">
        <v>293.3</v>
      </c>
      <c r="F253" s="20" t="s">
        <v>79</v>
      </c>
      <c r="G253" s="21">
        <v>293.3</v>
      </c>
    </row>
    <row r="254" spans="1:7" s="1" customFormat="1" ht="15" customHeight="1" hidden="1">
      <c r="A254" s="44"/>
      <c r="B254" s="19"/>
      <c r="C254" s="102"/>
      <c r="D254" s="45"/>
      <c r="E254" s="50"/>
      <c r="F254" s="20" t="s">
        <v>79</v>
      </c>
      <c r="G254" s="21"/>
    </row>
    <row r="255" spans="1:7" s="1" customFormat="1" ht="15" customHeight="1">
      <c r="A255" s="44"/>
      <c r="B255" s="11" t="s">
        <v>538</v>
      </c>
      <c r="C255" s="6" t="s">
        <v>228</v>
      </c>
      <c r="D255" s="45" t="s">
        <v>77</v>
      </c>
      <c r="E255" s="50">
        <v>644.3</v>
      </c>
      <c r="F255" s="20" t="s">
        <v>79</v>
      </c>
      <c r="G255" s="21">
        <v>644.3</v>
      </c>
    </row>
    <row r="256" spans="1:7" s="1" customFormat="1" ht="15" customHeight="1" hidden="1">
      <c r="A256" s="44"/>
      <c r="B256" s="19"/>
      <c r="C256" s="15"/>
      <c r="D256" s="45"/>
      <c r="E256" s="20"/>
      <c r="F256" s="20" t="s">
        <v>79</v>
      </c>
      <c r="G256" s="21"/>
    </row>
    <row r="257" spans="1:7" s="1" customFormat="1" ht="15" customHeight="1" hidden="1">
      <c r="A257" s="44"/>
      <c r="B257" s="11"/>
      <c r="C257" s="6"/>
      <c r="D257" s="45"/>
      <c r="E257" s="20"/>
      <c r="F257" s="20" t="s">
        <v>79</v>
      </c>
      <c r="G257" s="21"/>
    </row>
    <row r="258" spans="1:7" s="1" customFormat="1" ht="15" customHeight="1" hidden="1">
      <c r="A258" s="44"/>
      <c r="B258" s="11"/>
      <c r="C258" s="6"/>
      <c r="D258" s="45"/>
      <c r="E258" s="20"/>
      <c r="F258" s="20" t="s">
        <v>79</v>
      </c>
      <c r="G258" s="21"/>
    </row>
    <row r="259" spans="1:7" s="1" customFormat="1" ht="22.5" customHeight="1">
      <c r="A259" s="60" t="s">
        <v>170</v>
      </c>
      <c r="B259" s="19" t="s">
        <v>61</v>
      </c>
      <c r="C259" s="13" t="s">
        <v>618</v>
      </c>
      <c r="D259" s="45"/>
      <c r="E259" s="20"/>
      <c r="F259" s="20"/>
      <c r="G259" s="21"/>
    </row>
    <row r="260" spans="1:7" s="1" customFormat="1" ht="22.5">
      <c r="A260" s="44"/>
      <c r="B260" s="11" t="s">
        <v>90</v>
      </c>
      <c r="C260" s="23" t="s">
        <v>120</v>
      </c>
      <c r="D260" s="45" t="s">
        <v>36</v>
      </c>
      <c r="E260" s="50">
        <v>99.2</v>
      </c>
      <c r="F260" s="61" t="s">
        <v>79</v>
      </c>
      <c r="G260" s="21">
        <v>99.2</v>
      </c>
    </row>
    <row r="261" spans="1:7" s="1" customFormat="1" ht="22.5">
      <c r="A261" s="44"/>
      <c r="B261" s="11" t="s">
        <v>91</v>
      </c>
      <c r="C261" s="23" t="s">
        <v>59</v>
      </c>
      <c r="D261" s="45" t="s">
        <v>36</v>
      </c>
      <c r="E261" s="50">
        <v>93</v>
      </c>
      <c r="F261" s="61" t="s">
        <v>79</v>
      </c>
      <c r="G261" s="21">
        <v>93</v>
      </c>
    </row>
    <row r="262" spans="1:7" s="1" customFormat="1" ht="22.5">
      <c r="A262" s="44"/>
      <c r="B262" s="11" t="s">
        <v>92</v>
      </c>
      <c r="C262" s="23" t="s">
        <v>199</v>
      </c>
      <c r="D262" s="45" t="s">
        <v>36</v>
      </c>
      <c r="E262" s="50">
        <v>93</v>
      </c>
      <c r="F262" s="61" t="s">
        <v>79</v>
      </c>
      <c r="G262" s="21">
        <v>93</v>
      </c>
    </row>
    <row r="263" spans="1:7" s="1" customFormat="1" ht="22.5">
      <c r="A263" s="44"/>
      <c r="B263" s="11" t="s">
        <v>93</v>
      </c>
      <c r="C263" s="23" t="s">
        <v>201</v>
      </c>
      <c r="D263" s="45" t="s">
        <v>36</v>
      </c>
      <c r="E263" s="50">
        <v>93</v>
      </c>
      <c r="F263" s="61" t="s">
        <v>79</v>
      </c>
      <c r="G263" s="21">
        <v>93</v>
      </c>
    </row>
    <row r="264" spans="1:7" s="1" customFormat="1" ht="22.5">
      <c r="A264" s="44"/>
      <c r="B264" s="11" t="s">
        <v>94</v>
      </c>
      <c r="C264" s="23" t="s">
        <v>200</v>
      </c>
      <c r="D264" s="45" t="s">
        <v>36</v>
      </c>
      <c r="E264" s="50">
        <v>93</v>
      </c>
      <c r="F264" s="61" t="s">
        <v>79</v>
      </c>
      <c r="G264" s="21">
        <v>93</v>
      </c>
    </row>
    <row r="265" spans="1:7" s="1" customFormat="1" ht="22.5">
      <c r="A265" s="44"/>
      <c r="B265" s="11" t="s">
        <v>95</v>
      </c>
      <c r="C265" s="23" t="s">
        <v>153</v>
      </c>
      <c r="D265" s="45" t="s">
        <v>36</v>
      </c>
      <c r="E265" s="50">
        <v>100.6</v>
      </c>
      <c r="F265" s="61" t="s">
        <v>79</v>
      </c>
      <c r="G265" s="21">
        <v>100.6</v>
      </c>
    </row>
    <row r="266" spans="1:7" s="1" customFormat="1" ht="22.5">
      <c r="A266" s="44"/>
      <c r="B266" s="11" t="s">
        <v>96</v>
      </c>
      <c r="C266" s="23" t="s">
        <v>492</v>
      </c>
      <c r="D266" s="45" t="s">
        <v>36</v>
      </c>
      <c r="E266" s="50">
        <v>145</v>
      </c>
      <c r="F266" s="61" t="s">
        <v>79</v>
      </c>
      <c r="G266" s="21">
        <v>145</v>
      </c>
    </row>
    <row r="267" spans="1:7" s="1" customFormat="1" ht="22.5">
      <c r="A267" s="44"/>
      <c r="B267" s="11" t="s">
        <v>97</v>
      </c>
      <c r="C267" s="23" t="s">
        <v>297</v>
      </c>
      <c r="D267" s="45" t="s">
        <v>36</v>
      </c>
      <c r="E267" s="50">
        <v>94.2</v>
      </c>
      <c r="F267" s="61" t="s">
        <v>79</v>
      </c>
      <c r="G267" s="21">
        <v>94.2</v>
      </c>
    </row>
    <row r="268" spans="1:7" s="1" customFormat="1" ht="22.5">
      <c r="A268" s="44"/>
      <c r="B268" s="11" t="s">
        <v>98</v>
      </c>
      <c r="C268" s="23" t="s">
        <v>491</v>
      </c>
      <c r="D268" s="45" t="s">
        <v>36</v>
      </c>
      <c r="E268" s="50">
        <v>138.6</v>
      </c>
      <c r="F268" s="61" t="s">
        <v>79</v>
      </c>
      <c r="G268" s="21">
        <v>138.6</v>
      </c>
    </row>
    <row r="269" spans="1:7" s="1" customFormat="1" ht="22.5">
      <c r="A269" s="44"/>
      <c r="B269" s="11" t="s">
        <v>99</v>
      </c>
      <c r="C269" s="23" t="s">
        <v>119</v>
      </c>
      <c r="D269" s="45" t="s">
        <v>36</v>
      </c>
      <c r="E269" s="50">
        <v>98.3</v>
      </c>
      <c r="F269" s="61" t="s">
        <v>79</v>
      </c>
      <c r="G269" s="21">
        <v>98.3</v>
      </c>
    </row>
    <row r="270" spans="1:7" s="1" customFormat="1" ht="22.5">
      <c r="A270" s="44"/>
      <c r="B270" s="11" t="s">
        <v>100</v>
      </c>
      <c r="C270" s="23" t="s">
        <v>495</v>
      </c>
      <c r="D270" s="45" t="s">
        <v>36</v>
      </c>
      <c r="E270" s="50">
        <v>93.3</v>
      </c>
      <c r="F270" s="61" t="s">
        <v>79</v>
      </c>
      <c r="G270" s="21">
        <v>93.3</v>
      </c>
    </row>
    <row r="271" spans="1:7" s="1" customFormat="1" ht="22.5">
      <c r="A271" s="44"/>
      <c r="B271" s="11" t="s">
        <v>101</v>
      </c>
      <c r="C271" s="23" t="s">
        <v>496</v>
      </c>
      <c r="D271" s="45" t="s">
        <v>36</v>
      </c>
      <c r="E271" s="50">
        <v>93.2</v>
      </c>
      <c r="F271" s="61" t="s">
        <v>79</v>
      </c>
      <c r="G271" s="21">
        <v>93.2</v>
      </c>
    </row>
    <row r="272" spans="1:7" s="1" customFormat="1" ht="22.5">
      <c r="A272" s="44"/>
      <c r="B272" s="11" t="s">
        <v>102</v>
      </c>
      <c r="C272" s="23" t="s">
        <v>195</v>
      </c>
      <c r="D272" s="45" t="s">
        <v>36</v>
      </c>
      <c r="E272" s="50">
        <v>101</v>
      </c>
      <c r="F272" s="61" t="s">
        <v>79</v>
      </c>
      <c r="G272" s="21">
        <v>101</v>
      </c>
    </row>
    <row r="273" spans="1:7" s="1" customFormat="1" ht="22.5">
      <c r="A273" s="44"/>
      <c r="B273" s="11" t="s">
        <v>103</v>
      </c>
      <c r="C273" s="23" t="s">
        <v>194</v>
      </c>
      <c r="D273" s="45" t="s">
        <v>36</v>
      </c>
      <c r="E273" s="50">
        <v>95</v>
      </c>
      <c r="F273" s="61" t="s">
        <v>79</v>
      </c>
      <c r="G273" s="21">
        <v>95</v>
      </c>
    </row>
    <row r="274" spans="1:7" s="1" customFormat="1" ht="22.5">
      <c r="A274" s="44"/>
      <c r="B274" s="11" t="s">
        <v>104</v>
      </c>
      <c r="C274" s="23" t="s">
        <v>196</v>
      </c>
      <c r="D274" s="45" t="s">
        <v>36</v>
      </c>
      <c r="E274" s="50">
        <v>93</v>
      </c>
      <c r="F274" s="61" t="s">
        <v>79</v>
      </c>
      <c r="G274" s="21">
        <v>93</v>
      </c>
    </row>
    <row r="275" spans="1:8" s="1" customFormat="1" ht="12.75">
      <c r="A275" s="150" t="s">
        <v>663</v>
      </c>
      <c r="B275" s="150"/>
      <c r="C275" s="150"/>
      <c r="D275" s="150"/>
      <c r="E275" s="150"/>
      <c r="F275" s="150"/>
      <c r="G275" s="150"/>
      <c r="H275" s="140"/>
    </row>
    <row r="276" spans="1:7" s="1" customFormat="1" ht="22.5">
      <c r="A276" s="44"/>
      <c r="B276" s="11" t="s">
        <v>105</v>
      </c>
      <c r="C276" s="23" t="s">
        <v>86</v>
      </c>
      <c r="D276" s="45" t="s">
        <v>36</v>
      </c>
      <c r="E276" s="50">
        <v>93</v>
      </c>
      <c r="F276" s="61" t="s">
        <v>79</v>
      </c>
      <c r="G276" s="21">
        <v>93</v>
      </c>
    </row>
    <row r="277" spans="1:7" s="1" customFormat="1" ht="22.5">
      <c r="A277" s="44"/>
      <c r="B277" s="11" t="s">
        <v>106</v>
      </c>
      <c r="C277" s="23" t="s">
        <v>539</v>
      </c>
      <c r="D277" s="45" t="s">
        <v>36</v>
      </c>
      <c r="E277" s="50">
        <v>36.6</v>
      </c>
      <c r="F277" s="61" t="s">
        <v>79</v>
      </c>
      <c r="G277" s="21">
        <v>36.6</v>
      </c>
    </row>
    <row r="278" spans="1:7" s="1" customFormat="1" ht="22.5">
      <c r="A278" s="44"/>
      <c r="B278" s="11" t="s">
        <v>107</v>
      </c>
      <c r="C278" s="23" t="s">
        <v>540</v>
      </c>
      <c r="D278" s="45" t="s">
        <v>36</v>
      </c>
      <c r="E278" s="50">
        <v>40.8</v>
      </c>
      <c r="F278" s="61" t="s">
        <v>79</v>
      </c>
      <c r="G278" s="21">
        <v>40.8</v>
      </c>
    </row>
    <row r="279" spans="1:7" s="1" customFormat="1" ht="22.5">
      <c r="A279" s="44"/>
      <c r="B279" s="11" t="s">
        <v>447</v>
      </c>
      <c r="C279" s="23" t="s">
        <v>465</v>
      </c>
      <c r="D279" s="45" t="s">
        <v>36</v>
      </c>
      <c r="E279" s="50">
        <v>40.8</v>
      </c>
      <c r="F279" s="61" t="s">
        <v>79</v>
      </c>
      <c r="G279" s="21">
        <v>40.8</v>
      </c>
    </row>
    <row r="280" spans="1:7" s="2" customFormat="1" ht="22.5">
      <c r="A280" s="44"/>
      <c r="B280" s="11" t="s">
        <v>493</v>
      </c>
      <c r="C280" s="23" t="s">
        <v>53</v>
      </c>
      <c r="D280" s="41" t="s">
        <v>36</v>
      </c>
      <c r="E280" s="52">
        <v>94.1</v>
      </c>
      <c r="F280" s="61" t="s">
        <v>79</v>
      </c>
      <c r="G280" s="53">
        <v>94.1</v>
      </c>
    </row>
    <row r="281" spans="1:7" s="2" customFormat="1" ht="22.5">
      <c r="A281" s="44"/>
      <c r="B281" s="11" t="s">
        <v>541</v>
      </c>
      <c r="C281" s="23" t="s">
        <v>542</v>
      </c>
      <c r="D281" s="41" t="s">
        <v>36</v>
      </c>
      <c r="E281" s="52">
        <v>90.3</v>
      </c>
      <c r="F281" s="61" t="s">
        <v>79</v>
      </c>
      <c r="G281" s="53">
        <v>90.3</v>
      </c>
    </row>
    <row r="282" spans="1:7" s="1" customFormat="1" ht="67.5" customHeight="1">
      <c r="A282" s="60" t="s">
        <v>31</v>
      </c>
      <c r="B282" s="19" t="s">
        <v>62</v>
      </c>
      <c r="C282" s="13" t="s">
        <v>575</v>
      </c>
      <c r="D282" s="41"/>
      <c r="E282" s="61"/>
      <c r="F282" s="61"/>
      <c r="G282" s="21"/>
    </row>
    <row r="283" spans="1:7" s="3" customFormat="1" ht="38.25">
      <c r="A283" s="44"/>
      <c r="B283" s="19" t="s">
        <v>451</v>
      </c>
      <c r="C283" s="13" t="s">
        <v>576</v>
      </c>
      <c r="D283" s="60"/>
      <c r="E283" s="61"/>
      <c r="F283" s="62"/>
      <c r="G283" s="21"/>
    </row>
    <row r="284" spans="1:7" s="2" customFormat="1" ht="25.5">
      <c r="A284" s="44"/>
      <c r="B284" s="11" t="s">
        <v>458</v>
      </c>
      <c r="C284" s="22" t="s">
        <v>152</v>
      </c>
      <c r="D284" s="41" t="s">
        <v>84</v>
      </c>
      <c r="E284" s="61">
        <v>830.3</v>
      </c>
      <c r="F284" s="61" t="s">
        <v>79</v>
      </c>
      <c r="G284" s="53">
        <v>830.3</v>
      </c>
    </row>
    <row r="285" spans="1:7" s="1" customFormat="1" ht="25.5" customHeight="1">
      <c r="A285" s="44"/>
      <c r="B285" s="11" t="s">
        <v>455</v>
      </c>
      <c r="C285" s="22" t="s">
        <v>543</v>
      </c>
      <c r="D285" s="45" t="s">
        <v>207</v>
      </c>
      <c r="E285" s="50">
        <v>170.4</v>
      </c>
      <c r="F285" s="61" t="s">
        <v>79</v>
      </c>
      <c r="G285" s="21">
        <v>170.4</v>
      </c>
    </row>
    <row r="286" spans="1:7" s="1" customFormat="1" ht="15.75" customHeight="1">
      <c r="A286" s="44"/>
      <c r="B286" s="11" t="s">
        <v>457</v>
      </c>
      <c r="C286" s="22" t="s">
        <v>296</v>
      </c>
      <c r="D286" s="47" t="s">
        <v>208</v>
      </c>
      <c r="E286" s="50">
        <v>114.3</v>
      </c>
      <c r="F286" s="61" t="s">
        <v>79</v>
      </c>
      <c r="G286" s="21">
        <v>114.3</v>
      </c>
    </row>
    <row r="287" spans="1:7" s="1" customFormat="1" ht="16.5" customHeight="1">
      <c r="A287" s="44"/>
      <c r="B287" s="11" t="s">
        <v>456</v>
      </c>
      <c r="C287" s="22" t="s">
        <v>578</v>
      </c>
      <c r="D287" s="47" t="s">
        <v>208</v>
      </c>
      <c r="E287" s="50">
        <v>91</v>
      </c>
      <c r="F287" s="61" t="s">
        <v>79</v>
      </c>
      <c r="G287" s="21">
        <v>91</v>
      </c>
    </row>
    <row r="288" spans="1:7" s="2" customFormat="1" ht="25.5">
      <c r="A288" s="44"/>
      <c r="B288" s="11" t="s">
        <v>452</v>
      </c>
      <c r="C288" s="23" t="s">
        <v>577</v>
      </c>
      <c r="D288" s="41" t="s">
        <v>208</v>
      </c>
      <c r="E288" s="52">
        <v>164.8</v>
      </c>
      <c r="F288" s="61" t="s">
        <v>79</v>
      </c>
      <c r="G288" s="53">
        <v>164.8</v>
      </c>
    </row>
    <row r="289" spans="1:7" s="2" customFormat="1" ht="22.5" customHeight="1">
      <c r="A289" s="44"/>
      <c r="B289" s="11" t="s">
        <v>453</v>
      </c>
      <c r="C289" s="23" t="s">
        <v>149</v>
      </c>
      <c r="D289" s="45" t="s">
        <v>209</v>
      </c>
      <c r="E289" s="52">
        <v>35.2</v>
      </c>
      <c r="F289" s="61" t="s">
        <v>79</v>
      </c>
      <c r="G289" s="53">
        <v>35.2</v>
      </c>
    </row>
    <row r="290" spans="1:7" s="2" customFormat="1" ht="25.5">
      <c r="A290" s="44"/>
      <c r="B290" s="11" t="s">
        <v>454</v>
      </c>
      <c r="C290" s="23" t="s">
        <v>191</v>
      </c>
      <c r="D290" s="45" t="s">
        <v>209</v>
      </c>
      <c r="E290" s="52">
        <v>22.9</v>
      </c>
      <c r="F290" s="61" t="s">
        <v>79</v>
      </c>
      <c r="G290" s="53">
        <v>22.9</v>
      </c>
    </row>
    <row r="291" spans="1:7" s="2" customFormat="1" ht="16.5" customHeight="1">
      <c r="A291" s="44"/>
      <c r="B291" s="11" t="s">
        <v>544</v>
      </c>
      <c r="C291" s="23" t="s">
        <v>547</v>
      </c>
      <c r="D291" s="41" t="s">
        <v>579</v>
      </c>
      <c r="E291" s="52">
        <v>185.4</v>
      </c>
      <c r="F291" s="61" t="s">
        <v>79</v>
      </c>
      <c r="G291" s="53">
        <v>185.4</v>
      </c>
    </row>
    <row r="292" spans="1:7" s="2" customFormat="1" ht="16.5" customHeight="1">
      <c r="A292" s="44"/>
      <c r="B292" s="11" t="s">
        <v>545</v>
      </c>
      <c r="C292" s="23" t="s">
        <v>549</v>
      </c>
      <c r="D292" s="45" t="s">
        <v>209</v>
      </c>
      <c r="E292" s="52">
        <v>108.1</v>
      </c>
      <c r="F292" s="61" t="s">
        <v>79</v>
      </c>
      <c r="G292" s="53">
        <v>108.1</v>
      </c>
    </row>
    <row r="293" spans="1:7" s="2" customFormat="1" ht="24">
      <c r="A293" s="44"/>
      <c r="B293" s="11" t="s">
        <v>546</v>
      </c>
      <c r="C293" s="23" t="s">
        <v>550</v>
      </c>
      <c r="D293" s="45" t="s">
        <v>209</v>
      </c>
      <c r="E293" s="52">
        <v>106.7</v>
      </c>
      <c r="F293" s="61" t="s">
        <v>79</v>
      </c>
      <c r="G293" s="53">
        <v>106.7</v>
      </c>
    </row>
    <row r="294" spans="1:7" s="2" customFormat="1" ht="24">
      <c r="A294" s="44"/>
      <c r="B294" s="11" t="s">
        <v>548</v>
      </c>
      <c r="C294" s="23" t="s">
        <v>581</v>
      </c>
      <c r="D294" s="41" t="s">
        <v>580</v>
      </c>
      <c r="E294" s="52">
        <v>118.7</v>
      </c>
      <c r="F294" s="61" t="s">
        <v>79</v>
      </c>
      <c r="G294" s="53">
        <v>118.7</v>
      </c>
    </row>
    <row r="295" spans="1:7" s="2" customFormat="1" ht="24">
      <c r="A295" s="44"/>
      <c r="B295" s="11" t="s">
        <v>551</v>
      </c>
      <c r="C295" s="23" t="s">
        <v>554</v>
      </c>
      <c r="D295" s="41" t="s">
        <v>580</v>
      </c>
      <c r="E295" s="52">
        <v>104.2</v>
      </c>
      <c r="F295" s="61" t="s">
        <v>79</v>
      </c>
      <c r="G295" s="53">
        <v>104.2</v>
      </c>
    </row>
    <row r="296" spans="1:7" s="2" customFormat="1" ht="24">
      <c r="A296" s="44"/>
      <c r="B296" s="11" t="s">
        <v>552</v>
      </c>
      <c r="C296" s="23" t="s">
        <v>555</v>
      </c>
      <c r="D296" s="41" t="s">
        <v>580</v>
      </c>
      <c r="E296" s="52">
        <v>125.3</v>
      </c>
      <c r="F296" s="61" t="s">
        <v>79</v>
      </c>
      <c r="G296" s="53">
        <v>125.3</v>
      </c>
    </row>
    <row r="297" spans="1:7" s="2" customFormat="1" ht="24">
      <c r="A297" s="44"/>
      <c r="B297" s="11" t="s">
        <v>553</v>
      </c>
      <c r="C297" s="23" t="s">
        <v>556</v>
      </c>
      <c r="D297" s="41" t="s">
        <v>580</v>
      </c>
      <c r="E297" s="52">
        <v>37.7</v>
      </c>
      <c r="F297" s="61" t="s">
        <v>79</v>
      </c>
      <c r="G297" s="53">
        <v>37.7</v>
      </c>
    </row>
    <row r="298" spans="1:7" s="2" customFormat="1" ht="24">
      <c r="A298" s="44"/>
      <c r="B298" s="11" t="s">
        <v>557</v>
      </c>
      <c r="C298" s="23" t="s">
        <v>558</v>
      </c>
      <c r="D298" s="41" t="s">
        <v>580</v>
      </c>
      <c r="E298" s="52">
        <v>283.7</v>
      </c>
      <c r="F298" s="61" t="s">
        <v>79</v>
      </c>
      <c r="G298" s="53">
        <v>283.7</v>
      </c>
    </row>
    <row r="299" spans="1:7" s="2" customFormat="1" ht="24">
      <c r="A299" s="44"/>
      <c r="B299" s="11" t="s">
        <v>582</v>
      </c>
      <c r="C299" s="23" t="s">
        <v>599</v>
      </c>
      <c r="D299" s="41" t="s">
        <v>580</v>
      </c>
      <c r="E299" s="52">
        <v>16.5</v>
      </c>
      <c r="F299" s="61" t="s">
        <v>79</v>
      </c>
      <c r="G299" s="53">
        <v>16.5</v>
      </c>
    </row>
    <row r="300" spans="1:7" s="2" customFormat="1" ht="24">
      <c r="A300" s="44"/>
      <c r="B300" s="11" t="s">
        <v>583</v>
      </c>
      <c r="C300" s="23" t="s">
        <v>600</v>
      </c>
      <c r="D300" s="41" t="s">
        <v>580</v>
      </c>
      <c r="E300" s="52">
        <v>34.7</v>
      </c>
      <c r="F300" s="61" t="s">
        <v>79</v>
      </c>
      <c r="G300" s="53">
        <v>34.7</v>
      </c>
    </row>
    <row r="301" spans="1:7" s="2" customFormat="1" ht="24">
      <c r="A301" s="44"/>
      <c r="B301" s="11" t="s">
        <v>584</v>
      </c>
      <c r="C301" s="23" t="s">
        <v>601</v>
      </c>
      <c r="D301" s="41" t="s">
        <v>580</v>
      </c>
      <c r="E301" s="52">
        <v>20.6</v>
      </c>
      <c r="F301" s="61" t="s">
        <v>79</v>
      </c>
      <c r="G301" s="53">
        <v>20.6</v>
      </c>
    </row>
    <row r="302" spans="1:7" s="2" customFormat="1" ht="24">
      <c r="A302" s="44"/>
      <c r="B302" s="11" t="s">
        <v>585</v>
      </c>
      <c r="C302" s="23" t="s">
        <v>602</v>
      </c>
      <c r="D302" s="41" t="s">
        <v>580</v>
      </c>
      <c r="E302" s="52">
        <v>29.2</v>
      </c>
      <c r="F302" s="61" t="s">
        <v>79</v>
      </c>
      <c r="G302" s="53">
        <v>29.2</v>
      </c>
    </row>
    <row r="303" spans="1:7" s="2" customFormat="1" ht="24">
      <c r="A303" s="44"/>
      <c r="B303" s="11" t="s">
        <v>586</v>
      </c>
      <c r="C303" s="23" t="s">
        <v>603</v>
      </c>
      <c r="D303" s="41" t="s">
        <v>580</v>
      </c>
      <c r="E303" s="52">
        <v>16.5</v>
      </c>
      <c r="F303" s="61" t="s">
        <v>79</v>
      </c>
      <c r="G303" s="53">
        <v>16.5</v>
      </c>
    </row>
    <row r="304" spans="1:7" s="2" customFormat="1" ht="24">
      <c r="A304" s="44"/>
      <c r="B304" s="11" t="s">
        <v>587</v>
      </c>
      <c r="C304" s="23" t="s">
        <v>604</v>
      </c>
      <c r="D304" s="41" t="s">
        <v>580</v>
      </c>
      <c r="E304" s="52">
        <v>18</v>
      </c>
      <c r="F304" s="61" t="s">
        <v>79</v>
      </c>
      <c r="G304" s="53">
        <v>18</v>
      </c>
    </row>
    <row r="305" spans="1:7" s="2" customFormat="1" ht="24">
      <c r="A305" s="44"/>
      <c r="B305" s="11" t="s">
        <v>588</v>
      </c>
      <c r="C305" s="23" t="s">
        <v>605</v>
      </c>
      <c r="D305" s="41" t="s">
        <v>580</v>
      </c>
      <c r="E305" s="52">
        <v>18</v>
      </c>
      <c r="F305" s="61" t="s">
        <v>79</v>
      </c>
      <c r="G305" s="53">
        <v>18</v>
      </c>
    </row>
    <row r="306" spans="1:7" s="2" customFormat="1" ht="24">
      <c r="A306" s="44"/>
      <c r="B306" s="11" t="s">
        <v>589</v>
      </c>
      <c r="C306" s="23" t="s">
        <v>606</v>
      </c>
      <c r="D306" s="41" t="s">
        <v>580</v>
      </c>
      <c r="E306" s="52">
        <v>21.4</v>
      </c>
      <c r="F306" s="61" t="s">
        <v>79</v>
      </c>
      <c r="G306" s="53">
        <v>21.4</v>
      </c>
    </row>
    <row r="307" spans="1:7" s="2" customFormat="1" ht="24">
      <c r="A307" s="44"/>
      <c r="B307" s="11" t="s">
        <v>590</v>
      </c>
      <c r="C307" s="23" t="s">
        <v>607</v>
      </c>
      <c r="D307" s="41" t="s">
        <v>580</v>
      </c>
      <c r="E307" s="52">
        <v>21.4</v>
      </c>
      <c r="F307" s="61" t="s">
        <v>79</v>
      </c>
      <c r="G307" s="53">
        <v>21.4</v>
      </c>
    </row>
    <row r="308" spans="1:8" s="2" customFormat="1" ht="12.75">
      <c r="A308" s="151" t="s">
        <v>663</v>
      </c>
      <c r="B308" s="151"/>
      <c r="C308" s="151"/>
      <c r="D308" s="151"/>
      <c r="E308" s="151"/>
      <c r="F308" s="151"/>
      <c r="G308" s="151"/>
      <c r="H308" s="142"/>
    </row>
    <row r="309" spans="1:7" s="2" customFormat="1" ht="24">
      <c r="A309" s="44"/>
      <c r="B309" s="11" t="s">
        <v>591</v>
      </c>
      <c r="C309" s="23" t="s">
        <v>608</v>
      </c>
      <c r="D309" s="41" t="s">
        <v>580</v>
      </c>
      <c r="E309" s="52">
        <v>25.9</v>
      </c>
      <c r="F309" s="61" t="s">
        <v>79</v>
      </c>
      <c r="G309" s="53">
        <v>25.9</v>
      </c>
    </row>
    <row r="310" spans="1:7" s="2" customFormat="1" ht="24">
      <c r="A310" s="44"/>
      <c r="B310" s="11" t="s">
        <v>592</v>
      </c>
      <c r="C310" s="23" t="s">
        <v>610</v>
      </c>
      <c r="D310" s="41" t="s">
        <v>580</v>
      </c>
      <c r="E310" s="52">
        <v>146.2</v>
      </c>
      <c r="F310" s="61" t="s">
        <v>79</v>
      </c>
      <c r="G310" s="53">
        <v>146.2</v>
      </c>
    </row>
    <row r="311" spans="1:7" s="2" customFormat="1" ht="27.75" customHeight="1">
      <c r="A311" s="44"/>
      <c r="B311" s="11" t="s">
        <v>593</v>
      </c>
      <c r="C311" s="23" t="s">
        <v>611</v>
      </c>
      <c r="D311" s="41" t="s">
        <v>580</v>
      </c>
      <c r="E311" s="52">
        <v>160.8</v>
      </c>
      <c r="F311" s="61" t="s">
        <v>79</v>
      </c>
      <c r="G311" s="53">
        <f aca="true" t="shared" si="1" ref="G311:G317">E311</f>
        <v>160.8</v>
      </c>
    </row>
    <row r="312" spans="1:7" s="2" customFormat="1" ht="24">
      <c r="A312" s="44"/>
      <c r="B312" s="11" t="s">
        <v>594</v>
      </c>
      <c r="C312" s="23" t="s">
        <v>612</v>
      </c>
      <c r="D312" s="41" t="s">
        <v>580</v>
      </c>
      <c r="E312" s="52">
        <v>118.1</v>
      </c>
      <c r="F312" s="61" t="s">
        <v>79</v>
      </c>
      <c r="G312" s="53">
        <f t="shared" si="1"/>
        <v>118.1</v>
      </c>
    </row>
    <row r="313" spans="1:7" s="2" customFormat="1" ht="24">
      <c r="A313" s="44"/>
      <c r="B313" s="11" t="s">
        <v>595</v>
      </c>
      <c r="C313" s="23" t="s">
        <v>613</v>
      </c>
      <c r="D313" s="41" t="s">
        <v>580</v>
      </c>
      <c r="E313" s="52">
        <v>103.6</v>
      </c>
      <c r="F313" s="61" t="s">
        <v>79</v>
      </c>
      <c r="G313" s="53">
        <f t="shared" si="1"/>
        <v>103.6</v>
      </c>
    </row>
    <row r="314" spans="1:7" s="2" customFormat="1" ht="25.5">
      <c r="A314" s="44"/>
      <c r="B314" s="11" t="s">
        <v>596</v>
      </c>
      <c r="C314" s="23" t="s">
        <v>614</v>
      </c>
      <c r="D314" s="41" t="s">
        <v>580</v>
      </c>
      <c r="E314" s="52">
        <v>197.6</v>
      </c>
      <c r="F314" s="61" t="s">
        <v>79</v>
      </c>
      <c r="G314" s="53">
        <f t="shared" si="1"/>
        <v>197.6</v>
      </c>
    </row>
    <row r="315" spans="1:7" s="2" customFormat="1" ht="24">
      <c r="A315" s="44"/>
      <c r="B315" s="11" t="s">
        <v>597</v>
      </c>
      <c r="C315" s="23" t="s">
        <v>615</v>
      </c>
      <c r="D315" s="41" t="s">
        <v>580</v>
      </c>
      <c r="E315" s="52">
        <v>125</v>
      </c>
      <c r="F315" s="61" t="s">
        <v>79</v>
      </c>
      <c r="G315" s="53">
        <f t="shared" si="1"/>
        <v>125</v>
      </c>
    </row>
    <row r="316" spans="1:7" s="2" customFormat="1" ht="29.25" customHeight="1">
      <c r="A316" s="44"/>
      <c r="B316" s="11" t="s">
        <v>598</v>
      </c>
      <c r="C316" s="23" t="s">
        <v>616</v>
      </c>
      <c r="D316" s="41" t="s">
        <v>580</v>
      </c>
      <c r="E316" s="52">
        <v>184.9</v>
      </c>
      <c r="F316" s="61" t="s">
        <v>79</v>
      </c>
      <c r="G316" s="53">
        <f t="shared" si="1"/>
        <v>184.9</v>
      </c>
    </row>
    <row r="317" spans="1:7" s="2" customFormat="1" ht="24.75" customHeight="1">
      <c r="A317" s="44"/>
      <c r="B317" s="11" t="s">
        <v>609</v>
      </c>
      <c r="C317" s="23" t="s">
        <v>617</v>
      </c>
      <c r="D317" s="41" t="s">
        <v>580</v>
      </c>
      <c r="E317" s="52">
        <v>285.8</v>
      </c>
      <c r="F317" s="61" t="s">
        <v>79</v>
      </c>
      <c r="G317" s="53">
        <f t="shared" si="1"/>
        <v>285.8</v>
      </c>
    </row>
    <row r="318" spans="1:7" s="1" customFormat="1" ht="51" customHeight="1">
      <c r="A318" s="59" t="s">
        <v>566</v>
      </c>
      <c r="B318" s="17" t="s">
        <v>63</v>
      </c>
      <c r="C318" s="106" t="s">
        <v>619</v>
      </c>
      <c r="D318" s="65"/>
      <c r="E318" s="66"/>
      <c r="F318" s="66"/>
      <c r="G318" s="67"/>
    </row>
    <row r="319" spans="1:7" s="1" customFormat="1" ht="12.75">
      <c r="A319" s="12"/>
      <c r="B319" s="16" t="s">
        <v>190</v>
      </c>
      <c r="C319" s="107" t="s">
        <v>621</v>
      </c>
      <c r="D319" s="47" t="s">
        <v>622</v>
      </c>
      <c r="E319" s="129">
        <v>620</v>
      </c>
      <c r="F319" s="66" t="s">
        <v>79</v>
      </c>
      <c r="G319" s="128">
        <v>620</v>
      </c>
    </row>
    <row r="320" spans="1:7" s="1" customFormat="1" ht="12.75">
      <c r="A320" s="12"/>
      <c r="B320" s="16" t="s">
        <v>623</v>
      </c>
      <c r="C320" s="107" t="s">
        <v>624</v>
      </c>
      <c r="D320" s="47" t="s">
        <v>622</v>
      </c>
      <c r="E320" s="129">
        <v>590</v>
      </c>
      <c r="F320" s="66" t="s">
        <v>79</v>
      </c>
      <c r="G320" s="128">
        <v>590</v>
      </c>
    </row>
    <row r="321" spans="1:7" s="1" customFormat="1" ht="12.75">
      <c r="A321" s="12"/>
      <c r="B321" s="16" t="s">
        <v>626</v>
      </c>
      <c r="C321" s="107" t="s">
        <v>625</v>
      </c>
      <c r="D321" s="47" t="s">
        <v>622</v>
      </c>
      <c r="E321" s="129">
        <v>620</v>
      </c>
      <c r="F321" s="66" t="s">
        <v>79</v>
      </c>
      <c r="G321" s="128">
        <v>620</v>
      </c>
    </row>
    <row r="322" spans="1:7" s="1" customFormat="1" ht="12.75">
      <c r="A322" s="12"/>
      <c r="B322" s="16" t="s">
        <v>627</v>
      </c>
      <c r="C322" s="107" t="s">
        <v>637</v>
      </c>
      <c r="D322" s="47" t="s">
        <v>622</v>
      </c>
      <c r="E322" s="129">
        <v>620</v>
      </c>
      <c r="F322" s="66" t="s">
        <v>79</v>
      </c>
      <c r="G322" s="128">
        <v>620</v>
      </c>
    </row>
    <row r="323" spans="1:7" s="1" customFormat="1" ht="12.75">
      <c r="A323" s="12"/>
      <c r="B323" s="16" t="s">
        <v>628</v>
      </c>
      <c r="C323" s="107" t="s">
        <v>638</v>
      </c>
      <c r="D323" s="47" t="s">
        <v>622</v>
      </c>
      <c r="E323" s="129">
        <v>620</v>
      </c>
      <c r="F323" s="66" t="s">
        <v>79</v>
      </c>
      <c r="G323" s="128">
        <v>620</v>
      </c>
    </row>
    <row r="324" spans="1:7" s="1" customFormat="1" ht="12.75">
      <c r="A324" s="12"/>
      <c r="B324" s="16" t="s">
        <v>629</v>
      </c>
      <c r="C324" s="107" t="s">
        <v>639</v>
      </c>
      <c r="D324" s="47" t="s">
        <v>622</v>
      </c>
      <c r="E324" s="129">
        <v>620</v>
      </c>
      <c r="F324" s="66" t="s">
        <v>79</v>
      </c>
      <c r="G324" s="128">
        <v>620</v>
      </c>
    </row>
    <row r="325" spans="1:7" s="1" customFormat="1" ht="12.75">
      <c r="A325" s="12"/>
      <c r="B325" s="16" t="s">
        <v>630</v>
      </c>
      <c r="C325" s="107" t="s">
        <v>640</v>
      </c>
      <c r="D325" s="47" t="s">
        <v>622</v>
      </c>
      <c r="E325" s="129">
        <v>620</v>
      </c>
      <c r="F325" s="66" t="s">
        <v>79</v>
      </c>
      <c r="G325" s="128">
        <v>620</v>
      </c>
    </row>
    <row r="326" spans="1:7" s="1" customFormat="1" ht="12.75">
      <c r="A326" s="12"/>
      <c r="B326" s="16" t="s">
        <v>631</v>
      </c>
      <c r="C326" s="107" t="s">
        <v>641</v>
      </c>
      <c r="D326" s="47" t="s">
        <v>642</v>
      </c>
      <c r="E326" s="129">
        <v>620</v>
      </c>
      <c r="F326" s="66" t="s">
        <v>79</v>
      </c>
      <c r="G326" s="128">
        <v>620</v>
      </c>
    </row>
    <row r="327" spans="1:7" s="1" customFormat="1" ht="12.75">
      <c r="A327" s="12"/>
      <c r="B327" s="16" t="s">
        <v>632</v>
      </c>
      <c r="C327" s="107" t="s">
        <v>643</v>
      </c>
      <c r="D327" s="47" t="s">
        <v>642</v>
      </c>
      <c r="E327" s="129">
        <v>640</v>
      </c>
      <c r="F327" s="66" t="s">
        <v>79</v>
      </c>
      <c r="G327" s="128">
        <v>640</v>
      </c>
    </row>
    <row r="328" spans="1:7" s="1" customFormat="1" ht="15" customHeight="1">
      <c r="A328" s="44"/>
      <c r="B328" s="16" t="s">
        <v>633</v>
      </c>
      <c r="C328" s="107" t="s">
        <v>644</v>
      </c>
      <c r="D328" s="47" t="s">
        <v>642</v>
      </c>
      <c r="E328" s="129">
        <v>630</v>
      </c>
      <c r="F328" s="66" t="s">
        <v>79</v>
      </c>
      <c r="G328" s="128">
        <v>630</v>
      </c>
    </row>
    <row r="329" spans="1:7" s="1" customFormat="1" ht="15" customHeight="1">
      <c r="A329" s="44"/>
      <c r="B329" s="16" t="s">
        <v>634</v>
      </c>
      <c r="C329" s="107" t="s">
        <v>645</v>
      </c>
      <c r="D329" s="47" t="s">
        <v>642</v>
      </c>
      <c r="E329" s="129">
        <v>650</v>
      </c>
      <c r="F329" s="66" t="s">
        <v>79</v>
      </c>
      <c r="G329" s="128">
        <v>650</v>
      </c>
    </row>
    <row r="330" spans="1:7" s="1" customFormat="1" ht="15" customHeight="1">
      <c r="A330" s="44"/>
      <c r="B330" s="16" t="s">
        <v>635</v>
      </c>
      <c r="C330" s="107" t="s">
        <v>645</v>
      </c>
      <c r="D330" s="47" t="s">
        <v>642</v>
      </c>
      <c r="E330" s="129">
        <v>630</v>
      </c>
      <c r="F330" s="66" t="s">
        <v>79</v>
      </c>
      <c r="G330" s="128">
        <v>630</v>
      </c>
    </row>
    <row r="331" spans="1:7" s="1" customFormat="1" ht="15" customHeight="1">
      <c r="A331" s="44"/>
      <c r="B331" s="16"/>
      <c r="C331" s="25" t="s">
        <v>646</v>
      </c>
      <c r="D331" s="7"/>
      <c r="E331" s="129"/>
      <c r="F331" s="20"/>
      <c r="G331" s="128"/>
    </row>
    <row r="332" spans="1:7" s="1" customFormat="1" ht="16.5" customHeight="1">
      <c r="A332" s="63"/>
      <c r="B332" s="16" t="s">
        <v>636</v>
      </c>
      <c r="C332" s="107" t="s">
        <v>647</v>
      </c>
      <c r="D332" s="41" t="s">
        <v>580</v>
      </c>
      <c r="E332" s="129">
        <v>800</v>
      </c>
      <c r="F332" s="66" t="s">
        <v>79</v>
      </c>
      <c r="G332" s="128">
        <v>800</v>
      </c>
    </row>
    <row r="333" spans="1:7" s="1" customFormat="1" ht="51">
      <c r="A333" s="44" t="s">
        <v>32</v>
      </c>
      <c r="B333" s="19" t="s">
        <v>64</v>
      </c>
      <c r="C333" s="106" t="s">
        <v>649</v>
      </c>
      <c r="D333" s="45"/>
      <c r="E333" s="20"/>
      <c r="F333" s="20"/>
      <c r="G333" s="21"/>
    </row>
    <row r="334" spans="1:7" s="1" customFormat="1" ht="27" customHeight="1">
      <c r="A334" s="108"/>
      <c r="B334" s="11" t="s">
        <v>648</v>
      </c>
      <c r="C334" s="22" t="s">
        <v>263</v>
      </c>
      <c r="D334" s="41" t="s">
        <v>206</v>
      </c>
      <c r="E334" s="61">
        <f>G334</f>
        <v>969.8</v>
      </c>
      <c r="F334" s="61" t="s">
        <v>79</v>
      </c>
      <c r="G334" s="62">
        <v>969.8</v>
      </c>
    </row>
    <row r="335" spans="1:7" s="1" customFormat="1" ht="51">
      <c r="A335" s="44" t="s">
        <v>193</v>
      </c>
      <c r="B335" s="19" t="s">
        <v>88</v>
      </c>
      <c r="C335" s="102" t="s">
        <v>146</v>
      </c>
      <c r="D335" s="51" t="s">
        <v>147</v>
      </c>
      <c r="E335" s="52">
        <f>2588.32+491.78</f>
        <v>3080.1000000000004</v>
      </c>
      <c r="F335" s="52">
        <v>616.02</v>
      </c>
      <c r="G335" s="62">
        <v>3696.1</v>
      </c>
    </row>
    <row r="336" spans="1:7" s="1" customFormat="1" ht="15" customHeight="1">
      <c r="A336" s="44" t="s">
        <v>33</v>
      </c>
      <c r="B336" s="19" t="s">
        <v>65</v>
      </c>
      <c r="C336" s="15" t="s">
        <v>223</v>
      </c>
      <c r="D336" s="49"/>
      <c r="E336" s="50"/>
      <c r="F336" s="50"/>
      <c r="G336" s="21"/>
    </row>
    <row r="337" spans="1:7" s="1" customFormat="1" ht="30" customHeight="1">
      <c r="A337" s="44"/>
      <c r="B337" s="11" t="s">
        <v>650</v>
      </c>
      <c r="C337" s="6" t="s">
        <v>192</v>
      </c>
      <c r="D337" s="49" t="s">
        <v>148</v>
      </c>
      <c r="E337" s="50">
        <v>9</v>
      </c>
      <c r="F337" s="50" t="s">
        <v>79</v>
      </c>
      <c r="G337" s="46">
        <v>9</v>
      </c>
    </row>
    <row r="338" spans="1:7" s="1" customFormat="1" ht="18.75" customHeight="1">
      <c r="A338" s="44"/>
      <c r="B338" s="11" t="s">
        <v>651</v>
      </c>
      <c r="C338" s="6" t="s">
        <v>175</v>
      </c>
      <c r="D338" s="49" t="s">
        <v>148</v>
      </c>
      <c r="E338" s="50">
        <f>13.23+2.51</f>
        <v>15.74</v>
      </c>
      <c r="F338" s="50">
        <v>3.15</v>
      </c>
      <c r="G338" s="46">
        <v>18.9</v>
      </c>
    </row>
    <row r="339" spans="1:7" s="1" customFormat="1" ht="18.75" customHeight="1">
      <c r="A339" s="44"/>
      <c r="B339" s="11" t="s">
        <v>652</v>
      </c>
      <c r="C339" s="6" t="s">
        <v>176</v>
      </c>
      <c r="D339" s="49" t="s">
        <v>148</v>
      </c>
      <c r="E339" s="50">
        <f>11.9+2.26</f>
        <v>14.16</v>
      </c>
      <c r="F339" s="50">
        <v>2.83</v>
      </c>
      <c r="G339" s="46">
        <v>17</v>
      </c>
    </row>
    <row r="340" spans="1:7" s="1" customFormat="1" ht="27" customHeight="1">
      <c r="A340" s="44"/>
      <c r="B340" s="11" t="s">
        <v>653</v>
      </c>
      <c r="C340" s="109" t="s">
        <v>559</v>
      </c>
      <c r="D340" s="51" t="s">
        <v>148</v>
      </c>
      <c r="E340" s="52">
        <v>87</v>
      </c>
      <c r="F340" s="52" t="s">
        <v>79</v>
      </c>
      <c r="G340" s="62">
        <v>87</v>
      </c>
    </row>
    <row r="341" spans="1:7" s="1" customFormat="1" ht="33" customHeight="1">
      <c r="A341" s="44"/>
      <c r="B341" s="11" t="s">
        <v>654</v>
      </c>
      <c r="C341" s="109" t="s">
        <v>560</v>
      </c>
      <c r="D341" s="51" t="s">
        <v>148</v>
      </c>
      <c r="E341" s="52">
        <v>31.6</v>
      </c>
      <c r="F341" s="52" t="s">
        <v>79</v>
      </c>
      <c r="G341" s="62">
        <v>31.6</v>
      </c>
    </row>
    <row r="342" spans="1:7" s="1" customFormat="1" ht="42.75" customHeight="1">
      <c r="A342" s="44"/>
      <c r="B342" s="11" t="s">
        <v>655</v>
      </c>
      <c r="C342" s="109" t="s">
        <v>561</v>
      </c>
      <c r="D342" s="51" t="s">
        <v>148</v>
      </c>
      <c r="E342" s="52">
        <f>G342</f>
        <v>99.3</v>
      </c>
      <c r="F342" s="52" t="s">
        <v>79</v>
      </c>
      <c r="G342" s="62">
        <v>99.3</v>
      </c>
    </row>
    <row r="343" spans="1:8" s="1" customFormat="1" ht="17.25" customHeight="1">
      <c r="A343" s="151" t="s">
        <v>663</v>
      </c>
      <c r="B343" s="151"/>
      <c r="C343" s="151"/>
      <c r="D343" s="151"/>
      <c r="E343" s="151"/>
      <c r="F343" s="151"/>
      <c r="G343" s="151"/>
      <c r="H343" s="140"/>
    </row>
    <row r="344" spans="1:7" s="1" customFormat="1" ht="41.25" customHeight="1">
      <c r="A344" s="44"/>
      <c r="B344" s="11" t="s">
        <v>656</v>
      </c>
      <c r="C344" s="109" t="s">
        <v>561</v>
      </c>
      <c r="D344" s="51" t="s">
        <v>148</v>
      </c>
      <c r="E344" s="52">
        <f>G344</f>
        <v>42.2</v>
      </c>
      <c r="F344" s="52" t="s">
        <v>79</v>
      </c>
      <c r="G344" s="46">
        <v>42.2</v>
      </c>
    </row>
    <row r="345" spans="1:7" s="1" customFormat="1" ht="25.5" customHeight="1">
      <c r="A345" s="44" t="s">
        <v>34</v>
      </c>
      <c r="B345" s="19" t="s">
        <v>657</v>
      </c>
      <c r="C345" s="13" t="s">
        <v>47</v>
      </c>
      <c r="D345" s="45"/>
      <c r="E345" s="20"/>
      <c r="F345" s="20"/>
      <c r="G345" s="21"/>
    </row>
    <row r="346" spans="1:7" s="1" customFormat="1" ht="25.5" customHeight="1">
      <c r="A346" s="44" t="s">
        <v>328</v>
      </c>
      <c r="B346" s="19" t="s">
        <v>66</v>
      </c>
      <c r="C346" s="15" t="s">
        <v>51</v>
      </c>
      <c r="D346" s="110"/>
      <c r="E346" s="50"/>
      <c r="F346" s="111"/>
      <c r="G346" s="10"/>
    </row>
    <row r="347" spans="1:7" s="1" customFormat="1" ht="18" customHeight="1">
      <c r="A347" s="44"/>
      <c r="B347" s="11" t="s">
        <v>202</v>
      </c>
      <c r="C347" s="6" t="s">
        <v>215</v>
      </c>
      <c r="D347" s="49" t="s">
        <v>216</v>
      </c>
      <c r="E347" s="50">
        <v>20</v>
      </c>
      <c r="F347" s="50">
        <v>4</v>
      </c>
      <c r="G347" s="46">
        <v>24</v>
      </c>
    </row>
    <row r="348" spans="1:7" s="1" customFormat="1" ht="18" customHeight="1">
      <c r="A348" s="44"/>
      <c r="B348" s="11" t="s">
        <v>203</v>
      </c>
      <c r="C348" s="6" t="s">
        <v>217</v>
      </c>
      <c r="D348" s="49" t="s">
        <v>80</v>
      </c>
      <c r="E348" s="50">
        <v>5</v>
      </c>
      <c r="F348" s="50">
        <v>1</v>
      </c>
      <c r="G348" s="46">
        <v>6</v>
      </c>
    </row>
    <row r="349" spans="1:7" s="1" customFormat="1" ht="24" customHeight="1">
      <c r="A349" s="44" t="s">
        <v>449</v>
      </c>
      <c r="B349" s="19" t="s">
        <v>658</v>
      </c>
      <c r="C349" s="112" t="s">
        <v>466</v>
      </c>
      <c r="D349" s="113"/>
      <c r="E349" s="50"/>
      <c r="F349" s="21"/>
      <c r="G349" s="46"/>
    </row>
    <row r="350" spans="1:7" s="1" customFormat="1" ht="28.5" customHeight="1">
      <c r="A350" s="44"/>
      <c r="B350" s="11" t="s">
        <v>659</v>
      </c>
      <c r="C350" s="22" t="s">
        <v>563</v>
      </c>
      <c r="D350" s="49" t="s">
        <v>459</v>
      </c>
      <c r="E350" s="50">
        <v>583.33</v>
      </c>
      <c r="F350" s="50">
        <v>116.67</v>
      </c>
      <c r="G350" s="46">
        <v>700</v>
      </c>
    </row>
    <row r="351" spans="1:7" s="1" customFormat="1" ht="25.5">
      <c r="A351" s="44"/>
      <c r="B351" s="11" t="s">
        <v>660</v>
      </c>
      <c r="C351" s="22" t="s">
        <v>564</v>
      </c>
      <c r="D351" s="49" t="s">
        <v>565</v>
      </c>
      <c r="E351" s="50">
        <v>458.32</v>
      </c>
      <c r="F351" s="50">
        <v>91.66</v>
      </c>
      <c r="G351" s="46">
        <v>550</v>
      </c>
    </row>
    <row r="352" spans="1:7" s="1" customFormat="1" ht="53.25" customHeight="1">
      <c r="A352" s="148" t="s">
        <v>48</v>
      </c>
      <c r="B352" s="148"/>
      <c r="C352" s="148"/>
      <c r="D352" s="148"/>
      <c r="E352" s="114"/>
      <c r="F352" s="114"/>
      <c r="G352" s="29"/>
    </row>
    <row r="353" spans="1:7" s="1" customFormat="1" ht="12.75">
      <c r="A353" s="115"/>
      <c r="B353" s="116"/>
      <c r="C353" s="117"/>
      <c r="D353" s="115"/>
      <c r="E353" s="118"/>
      <c r="F353" s="118"/>
      <c r="G353" s="29"/>
    </row>
    <row r="354" spans="1:7" s="1" customFormat="1" ht="12.75">
      <c r="A354" s="115"/>
      <c r="B354" s="116"/>
      <c r="C354" s="117"/>
      <c r="D354" s="115"/>
      <c r="E354" s="118"/>
      <c r="F354" s="118"/>
      <c r="G354" s="29"/>
    </row>
    <row r="355" spans="1:7" s="1" customFormat="1" ht="12.75">
      <c r="A355" s="115"/>
      <c r="B355" s="116"/>
      <c r="C355" s="117"/>
      <c r="D355" s="115"/>
      <c r="E355" s="118"/>
      <c r="F355" s="118"/>
      <c r="G355" s="29"/>
    </row>
    <row r="356" spans="1:7" s="1" customFormat="1" ht="12.75">
      <c r="A356" s="143" t="s">
        <v>662</v>
      </c>
      <c r="B356" s="143"/>
      <c r="C356" s="143"/>
      <c r="D356" s="143"/>
      <c r="E356" s="143"/>
      <c r="F356" s="143"/>
      <c r="G356" s="143"/>
    </row>
    <row r="357" spans="1:7" s="1" customFormat="1" ht="12.75">
      <c r="A357" s="27"/>
      <c r="B357" s="119"/>
      <c r="C357" s="120"/>
      <c r="D357" s="27"/>
      <c r="E357" s="28"/>
      <c r="F357" s="28"/>
      <c r="G357" s="29"/>
    </row>
    <row r="358" spans="1:7" s="1" customFormat="1" ht="12.75">
      <c r="A358" s="143"/>
      <c r="B358" s="143"/>
      <c r="C358" s="143"/>
      <c r="D358" s="143"/>
      <c r="E358" s="28"/>
      <c r="F358" s="28"/>
      <c r="G358" s="29"/>
    </row>
    <row r="359" spans="1:7" s="1" customFormat="1" ht="12.75">
      <c r="A359" s="121"/>
      <c r="B359" s="122"/>
      <c r="C359" s="26"/>
      <c r="D359" s="27"/>
      <c r="E359" s="28"/>
      <c r="F359" s="28"/>
      <c r="G359" s="29"/>
    </row>
    <row r="360" spans="1:7" s="1" customFormat="1" ht="12.75">
      <c r="A360" s="121"/>
      <c r="B360" s="122"/>
      <c r="C360" s="26"/>
      <c r="D360" s="27"/>
      <c r="E360" s="28"/>
      <c r="F360" s="28"/>
      <c r="G360" s="29"/>
    </row>
    <row r="361" spans="1:7" s="1" customFormat="1" ht="12.75">
      <c r="A361" s="121"/>
      <c r="B361" s="122"/>
      <c r="C361" s="26"/>
      <c r="D361" s="27"/>
      <c r="E361" s="28"/>
      <c r="F361" s="28"/>
      <c r="G361" s="29"/>
    </row>
    <row r="362" spans="1:7" s="1" customFormat="1" ht="12.75">
      <c r="A362" s="121"/>
      <c r="B362" s="122"/>
      <c r="C362" s="26"/>
      <c r="D362" s="27"/>
      <c r="E362" s="28"/>
      <c r="F362" s="28"/>
      <c r="G362" s="29"/>
    </row>
  </sheetData>
  <sheetProtection/>
  <mergeCells count="17">
    <mergeCell ref="A343:G343"/>
    <mergeCell ref="A85:G85"/>
    <mergeCell ref="A127:G127"/>
    <mergeCell ref="A175:G175"/>
    <mergeCell ref="A224:G224"/>
    <mergeCell ref="A275:G275"/>
    <mergeCell ref="A308:G308"/>
    <mergeCell ref="A358:D358"/>
    <mergeCell ref="D2:G2"/>
    <mergeCell ref="C5:G5"/>
    <mergeCell ref="A8:G8"/>
    <mergeCell ref="C3:G3"/>
    <mergeCell ref="A9:G9"/>
    <mergeCell ref="A352:D352"/>
    <mergeCell ref="D4:G4"/>
    <mergeCell ref="A356:G356"/>
    <mergeCell ref="A41:G41"/>
  </mergeCells>
  <printOptions/>
  <pageMargins left="0.5511811023622047" right="0.1968503937007874" top="0.3937007874015748" bottom="0.3937007874015748" header="0.5118110236220472" footer="0.5118110236220472"/>
  <pageSetup horizontalDpi="600" verticalDpi="600" orientation="portrait" paperSize="9" r:id="rId1"/>
  <rowBreaks count="1" manualBreakCount="1">
    <brk id="306" max="255" man="1"/>
  </rowBreaks>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Админ</cp:lastModifiedBy>
  <cp:lastPrinted>2021-05-20T06:43:56Z</cp:lastPrinted>
  <dcterms:created xsi:type="dcterms:W3CDTF">1996-10-08T23:32:33Z</dcterms:created>
  <dcterms:modified xsi:type="dcterms:W3CDTF">2021-06-03T07:47:33Z</dcterms:modified>
  <cp:category/>
  <cp:version/>
  <cp:contentType/>
  <cp:contentStatus/>
</cp:coreProperties>
</file>