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575" windowWidth="597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'Лист1'!$A$2:$EJ$88</definedName>
  </definedNames>
  <calcPr fullCalcOnLoad="1"/>
</workbook>
</file>

<file path=xl/sharedStrings.xml><?xml version="1.0" encoding="utf-8"?>
<sst xmlns="http://schemas.openxmlformats.org/spreadsheetml/2006/main" count="310" uniqueCount="87">
  <si>
    <t>№</t>
  </si>
  <si>
    <t>Назва</t>
  </si>
  <si>
    <t>навчального</t>
  </si>
  <si>
    <t>закладу</t>
  </si>
  <si>
    <t>1 кл.</t>
  </si>
  <si>
    <t>2 кл.</t>
  </si>
  <si>
    <t>3 кл.</t>
  </si>
  <si>
    <t>кл.</t>
  </si>
  <si>
    <t>учнів</t>
  </si>
  <si>
    <t>4 кл.</t>
  </si>
  <si>
    <t>1-4 кл.</t>
  </si>
  <si>
    <t>ВСЬОГО</t>
  </si>
  <si>
    <t>ВСЬОГО по ПРШ</t>
  </si>
  <si>
    <t>ІІ ступеня</t>
  </si>
  <si>
    <t>5 кл.</t>
  </si>
  <si>
    <t>6 кл.</t>
  </si>
  <si>
    <t>7 кл.</t>
  </si>
  <si>
    <t>8 кл.</t>
  </si>
  <si>
    <t>9 кл.</t>
  </si>
  <si>
    <t>5-9 кл.</t>
  </si>
  <si>
    <t>ІІІ ступеня</t>
  </si>
  <si>
    <t>10 кл.</t>
  </si>
  <si>
    <t>11 кл.</t>
  </si>
  <si>
    <t>10-11 кл.</t>
  </si>
  <si>
    <t>1-11 кл.</t>
  </si>
  <si>
    <t>ГПД</t>
  </si>
  <si>
    <t>ІІ зміна</t>
  </si>
  <si>
    <t>навчання</t>
  </si>
  <si>
    <t>Напов.</t>
  </si>
  <si>
    <t>по</t>
  </si>
  <si>
    <t>школі</t>
  </si>
  <si>
    <t xml:space="preserve"> </t>
  </si>
  <si>
    <t xml:space="preserve">  </t>
  </si>
  <si>
    <t xml:space="preserve">    </t>
  </si>
  <si>
    <t>№23</t>
  </si>
  <si>
    <t>І - ІІ</t>
  </si>
  <si>
    <t xml:space="preserve">      І. ЗАГАЛЬНООСВІТНІ  ШКОЛИ  І-ІІІ  СТУПЕНІВ</t>
  </si>
  <si>
    <t xml:space="preserve">                                                                                                                                          </t>
  </si>
  <si>
    <t>Гімназія №2</t>
  </si>
  <si>
    <t>Всього по закл. н/т</t>
  </si>
  <si>
    <t>Всього по ЗНЗ</t>
  </si>
  <si>
    <t xml:space="preserve">  І ступеня </t>
  </si>
  <si>
    <t>ВСЬОГО ПО МІСТУ</t>
  </si>
  <si>
    <t xml:space="preserve">                                  ІІ. ЗАКЛАДИ НОВОГО ТИПУ</t>
  </si>
  <si>
    <t>Колегіум</t>
  </si>
  <si>
    <t xml:space="preserve">                    ІІІ. ЗАГАЛЬНООСВІТНІ  ШКОЛИ  І СТУПЕНЯ</t>
  </si>
  <si>
    <t xml:space="preserve">                        V. ПРИВАТНІ  НАВЧАЛЬНІ ЗАКЛАДИ</t>
  </si>
  <si>
    <t>БЗШ №23</t>
  </si>
  <si>
    <t>БЗШ №22</t>
  </si>
  <si>
    <t>БЗШ №21</t>
  </si>
  <si>
    <t>БЗШ №20</t>
  </si>
  <si>
    <t>БСПМШ №16</t>
  </si>
  <si>
    <t>БCШ №12</t>
  </si>
  <si>
    <t>БЗШ №11</t>
  </si>
  <si>
    <t>БЗШ №7</t>
  </si>
  <si>
    <t>БЗШ №6</t>
  </si>
  <si>
    <t>БЗШ №5</t>
  </si>
  <si>
    <t>БЗШ №4</t>
  </si>
  <si>
    <t>БЗШ №3</t>
  </si>
  <si>
    <t>БСШ №1</t>
  </si>
  <si>
    <t>БЗШ №18</t>
  </si>
  <si>
    <t>БCШ №9</t>
  </si>
  <si>
    <t>БЗШ №17</t>
  </si>
  <si>
    <t xml:space="preserve">                      до рішення виконавчого </t>
  </si>
  <si>
    <t xml:space="preserve">         комітету  міської ради</t>
  </si>
  <si>
    <t xml:space="preserve">      ІV. СПЕЦІАЛЬНІ  ЗАГАЛЬНООСВІТНІ ШКОЛИ</t>
  </si>
  <si>
    <t>БНВО "Звитяга"</t>
  </si>
  <si>
    <t>Всього по  ЗОШ І-ІІІ ст.</t>
  </si>
  <si>
    <t>Всього комун. власн.</t>
  </si>
  <si>
    <t>БНВО "Ліцей-МАН"</t>
  </si>
  <si>
    <t>ПНК "Міцва - 613"</t>
  </si>
  <si>
    <t>БНВК "ЗОШ №13-ДНЗ"</t>
  </si>
  <si>
    <t>1,1,1,1,2,2,2,2,3,3,4,4,5,5,6,6,7,7,8,8,9,9,9,9,11= 25 кл.</t>
  </si>
  <si>
    <t>2,3,4,4,5,5,6,6,7,7,8,8,9  = 13 кл.</t>
  </si>
  <si>
    <t>3,4,5 = 3 кл.</t>
  </si>
  <si>
    <t>1,1,2,2,2,3,3,4,4,5,5,6,6,9 = 14 кл.</t>
  </si>
  <si>
    <t>Підго-</t>
  </si>
  <si>
    <t>товчий</t>
  </si>
  <si>
    <t>БНВК "Казка"</t>
  </si>
  <si>
    <t>Всього по  ЗОШ І ст.</t>
  </si>
  <si>
    <t>БНВО"ЗОШ №15-ДЮСОК"</t>
  </si>
  <si>
    <t>БСЗШ №19</t>
  </si>
  <si>
    <r>
      <rPr>
        <b/>
        <sz val="9"/>
        <rFont val="Arial Cyr"/>
        <family val="0"/>
      </rPr>
      <t>Зведена мережа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класів, учнів загальноосвітніх навчальних закладів міста Біла Церква на 2017/2018 н.р.</t>
    </r>
    <r>
      <rPr>
        <b/>
        <sz val="7"/>
        <rFont val="Arial Cyr"/>
        <family val="0"/>
      </rPr>
      <t xml:space="preserve"> </t>
    </r>
  </si>
  <si>
    <t xml:space="preserve"> Керуючий справами виконавчого комітету міської ради                                                               С.О.Постівий</t>
  </si>
  <si>
    <t xml:space="preserve">    Додаток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1</t>
  </si>
  <si>
    <t xml:space="preserve"> БНВО "Гімназія №1"</t>
  </si>
  <si>
    <t>від 12 вересня 2017 року № 313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</si>
</sst>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00"/>
    <numFmt numFmtId="183" formatCode="0.0000"/>
    <numFmt numFmtId="184" formatCode="0.000"/>
    <numFmt numFmtId="185" formatCode="[$-422]d\ mmmm\ yyyy&quot; р.&quot;"/>
    <numFmt numFmtId="186" formatCode="hh:mm:ss"/>
  </numFmts>
  <fonts count="5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b/>
      <sz val="7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b/>
      <sz val="7"/>
      <color rgb="FFFF0000"/>
      <name val="Arial Cyr"/>
      <family val="2"/>
    </font>
    <font>
      <sz val="8"/>
      <color theme="0"/>
      <name val="Arial Cyr"/>
      <family val="2"/>
    </font>
    <font>
      <b/>
      <sz val="9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180" fontId="49" fillId="0" borderId="19" xfId="0" applyNumberFormat="1" applyFont="1" applyBorder="1" applyAlignment="1">
      <alignment horizontal="center"/>
    </xf>
    <xf numFmtId="180" fontId="49" fillId="0" borderId="19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10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K131"/>
  <sheetViews>
    <sheetView tabSelected="1" view="pageBreakPreview" zoomScale="110" zoomScaleSheetLayoutView="110" workbookViewId="0" topLeftCell="A1">
      <selection activeCell="B6" sqref="B6:AM6"/>
    </sheetView>
  </sheetViews>
  <sheetFormatPr defaultColWidth="9.00390625" defaultRowHeight="12.75"/>
  <cols>
    <col min="1" max="1" width="3.25390625" style="0" customWidth="1"/>
    <col min="2" max="2" width="17.00390625" style="0" customWidth="1"/>
    <col min="3" max="3" width="2.375" style="0" customWidth="1"/>
    <col min="4" max="4" width="3.00390625" style="0" customWidth="1"/>
    <col min="5" max="5" width="2.875" style="0" customWidth="1"/>
    <col min="6" max="6" width="4.00390625" style="0" customWidth="1"/>
    <col min="7" max="7" width="2.75390625" style="0" customWidth="1"/>
    <col min="8" max="8" width="4.125" style="0" customWidth="1"/>
    <col min="9" max="9" width="2.875" style="0" customWidth="1"/>
    <col min="10" max="10" width="3.875" style="0" customWidth="1"/>
    <col min="11" max="11" width="2.875" style="0" customWidth="1"/>
    <col min="12" max="12" width="3.875" style="0" customWidth="1"/>
    <col min="13" max="13" width="3.75390625" style="0" customWidth="1"/>
    <col min="14" max="14" width="4.25390625" style="0" customWidth="1"/>
    <col min="15" max="15" width="2.75390625" style="0" customWidth="1"/>
    <col min="16" max="16" width="4.00390625" style="0" customWidth="1"/>
    <col min="17" max="17" width="3.125" style="0" customWidth="1"/>
    <col min="18" max="18" width="4.00390625" style="0" customWidth="1"/>
    <col min="19" max="19" width="2.75390625" style="0" customWidth="1"/>
    <col min="20" max="20" width="4.00390625" style="0" customWidth="1"/>
    <col min="21" max="21" width="2.625" style="0" customWidth="1"/>
    <col min="22" max="22" width="4.00390625" style="0" customWidth="1"/>
    <col min="23" max="23" width="2.875" style="0" customWidth="1"/>
    <col min="24" max="24" width="3.875" style="0" customWidth="1"/>
    <col min="25" max="25" width="3.375" style="0" customWidth="1"/>
    <col min="26" max="26" width="4.625" style="0" customWidth="1"/>
    <col min="27" max="27" width="2.625" style="0" customWidth="1"/>
    <col min="28" max="28" width="3.875" style="0" customWidth="1"/>
    <col min="29" max="29" width="2.875" style="0" customWidth="1"/>
    <col min="30" max="30" width="3.375" style="0" customWidth="1"/>
    <col min="31" max="31" width="3.00390625" style="0" customWidth="1"/>
    <col min="32" max="32" width="4.625" style="0" customWidth="1"/>
    <col min="33" max="33" width="3.875" style="0" customWidth="1"/>
    <col min="34" max="34" width="5.00390625" style="0" customWidth="1"/>
    <col min="35" max="35" width="3.00390625" style="0" customWidth="1"/>
    <col min="36" max="36" width="3.875" style="0" customWidth="1"/>
    <col min="37" max="37" width="3.125" style="0" customWidth="1"/>
    <col min="38" max="38" width="3.375" style="0" customWidth="1"/>
    <col min="39" max="39" width="5.25390625" style="0" customWidth="1"/>
    <col min="40" max="40" width="6.25390625" style="0" customWidth="1"/>
    <col min="41" max="41" width="26.25390625" style="0" customWidth="1"/>
    <col min="42" max="42" width="10.25390625" style="0" bestFit="1" customWidth="1"/>
    <col min="123" max="124" width="12.625" style="0" customWidth="1"/>
  </cols>
  <sheetData>
    <row r="2" spans="1:71" ht="11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 t="s">
        <v>84</v>
      </c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39" ht="9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73" t="s">
        <v>63</v>
      </c>
      <c r="AE3" s="73"/>
      <c r="AF3" s="73"/>
      <c r="AG3" s="73"/>
      <c r="AH3" s="73"/>
      <c r="AI3" s="73"/>
      <c r="AJ3" s="73"/>
      <c r="AK3" s="73"/>
      <c r="AL3" s="73"/>
      <c r="AM3" s="73"/>
    </row>
    <row r="4" spans="1:39" ht="9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  <c r="AE4" s="73" t="s">
        <v>64</v>
      </c>
      <c r="AF4" s="73"/>
      <c r="AG4" s="73"/>
      <c r="AH4" s="73"/>
      <c r="AI4" s="73"/>
      <c r="AJ4" s="73"/>
      <c r="AK4" s="73"/>
      <c r="AL4" s="73"/>
      <c r="AM4" s="73"/>
    </row>
    <row r="5" spans="1:39" ht="9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63"/>
      <c r="AF5" s="63"/>
      <c r="AG5" s="63"/>
      <c r="AH5" s="64" t="s">
        <v>86</v>
      </c>
      <c r="AI5" s="64"/>
      <c r="AJ5" s="64"/>
      <c r="AK5" s="64"/>
      <c r="AL5" s="64"/>
      <c r="AM5" s="64"/>
    </row>
    <row r="6" spans="1:39" ht="12" customHeight="1">
      <c r="A6" s="2"/>
      <c r="B6" s="78" t="s">
        <v>82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32" ht="11.25" customHeight="1">
      <c r="A7" s="2"/>
      <c r="B7" s="3"/>
      <c r="C7" s="3"/>
      <c r="D7" s="3"/>
      <c r="E7" s="27"/>
      <c r="F7" s="27"/>
      <c r="G7" s="27"/>
      <c r="H7" s="27"/>
      <c r="I7" s="27"/>
      <c r="J7" s="27"/>
      <c r="K7" s="27"/>
      <c r="L7" s="27"/>
      <c r="M7" s="28"/>
      <c r="N7" s="28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8"/>
      <c r="AA7" s="27"/>
      <c r="AB7" s="27"/>
      <c r="AC7" s="27"/>
      <c r="AD7" s="27"/>
      <c r="AE7" s="28"/>
      <c r="AF7" s="28"/>
    </row>
    <row r="8" spans="1:125" s="17" customFormat="1" ht="9.75">
      <c r="A8" s="13"/>
      <c r="B8" s="14" t="s">
        <v>1</v>
      </c>
      <c r="C8" s="66" t="s">
        <v>76</v>
      </c>
      <c r="D8" s="72"/>
      <c r="E8" s="71" t="s">
        <v>41</v>
      </c>
      <c r="F8" s="71"/>
      <c r="G8" s="71"/>
      <c r="H8" s="71"/>
      <c r="I8" s="77"/>
      <c r="J8" s="77"/>
      <c r="K8" s="77"/>
      <c r="L8" s="77"/>
      <c r="M8" s="66" t="s">
        <v>11</v>
      </c>
      <c r="N8" s="87"/>
      <c r="O8" s="70" t="s">
        <v>13</v>
      </c>
      <c r="P8" s="71"/>
      <c r="Q8" s="71"/>
      <c r="R8" s="71"/>
      <c r="S8" s="77"/>
      <c r="T8" s="77"/>
      <c r="U8" s="77"/>
      <c r="V8" s="77"/>
      <c r="W8" s="77"/>
      <c r="X8" s="77"/>
      <c r="Y8" s="66" t="s">
        <v>11</v>
      </c>
      <c r="Z8" s="67"/>
      <c r="AA8" s="70" t="s">
        <v>20</v>
      </c>
      <c r="AB8" s="71"/>
      <c r="AC8" s="71"/>
      <c r="AD8" s="76"/>
      <c r="AE8" s="66" t="s">
        <v>11</v>
      </c>
      <c r="AF8" s="67"/>
      <c r="AG8" s="66" t="s">
        <v>11</v>
      </c>
      <c r="AH8" s="67"/>
      <c r="AI8" s="66" t="s">
        <v>25</v>
      </c>
      <c r="AJ8" s="87"/>
      <c r="AK8" s="66" t="s">
        <v>26</v>
      </c>
      <c r="AL8" s="87"/>
      <c r="AM8" s="16" t="s">
        <v>28</v>
      </c>
      <c r="AO8" s="17" t="s">
        <v>31</v>
      </c>
      <c r="DU8" s="17" t="s">
        <v>31</v>
      </c>
    </row>
    <row r="9" spans="1:39" s="17" customFormat="1" ht="9.75">
      <c r="A9" s="18" t="s">
        <v>0</v>
      </c>
      <c r="B9" s="18" t="s">
        <v>2</v>
      </c>
      <c r="C9" s="68" t="s">
        <v>77</v>
      </c>
      <c r="D9" s="69"/>
      <c r="E9" s="71" t="s">
        <v>4</v>
      </c>
      <c r="F9" s="76"/>
      <c r="G9" s="70" t="s">
        <v>5</v>
      </c>
      <c r="H9" s="76"/>
      <c r="I9" s="70" t="s">
        <v>6</v>
      </c>
      <c r="J9" s="76"/>
      <c r="K9" s="70" t="s">
        <v>9</v>
      </c>
      <c r="L9" s="71"/>
      <c r="M9" s="74" t="s">
        <v>10</v>
      </c>
      <c r="N9" s="75"/>
      <c r="O9" s="70" t="s">
        <v>14</v>
      </c>
      <c r="P9" s="76"/>
      <c r="Q9" s="70" t="s">
        <v>15</v>
      </c>
      <c r="R9" s="76"/>
      <c r="S9" s="70" t="s">
        <v>16</v>
      </c>
      <c r="T9" s="76"/>
      <c r="U9" s="70" t="s">
        <v>17</v>
      </c>
      <c r="V9" s="71"/>
      <c r="W9" s="70" t="s">
        <v>18</v>
      </c>
      <c r="X9" s="71"/>
      <c r="Y9" s="74" t="s">
        <v>19</v>
      </c>
      <c r="Z9" s="86"/>
      <c r="AA9" s="70" t="s">
        <v>21</v>
      </c>
      <c r="AB9" s="71"/>
      <c r="AC9" s="70" t="s">
        <v>22</v>
      </c>
      <c r="AD9" s="76"/>
      <c r="AE9" s="74" t="s">
        <v>23</v>
      </c>
      <c r="AF9" s="86"/>
      <c r="AG9" s="74" t="s">
        <v>24</v>
      </c>
      <c r="AH9" s="86"/>
      <c r="AI9" s="74"/>
      <c r="AJ9" s="75"/>
      <c r="AK9" s="74" t="s">
        <v>27</v>
      </c>
      <c r="AL9" s="75"/>
      <c r="AM9" s="19" t="s">
        <v>29</v>
      </c>
    </row>
    <row r="10" spans="1:47" s="17" customFormat="1" ht="9.75">
      <c r="A10" s="20"/>
      <c r="B10" s="21" t="s">
        <v>3</v>
      </c>
      <c r="C10" s="22" t="s">
        <v>7</v>
      </c>
      <c r="D10" s="22" t="s">
        <v>8</v>
      </c>
      <c r="E10" s="22" t="s">
        <v>7</v>
      </c>
      <c r="F10" s="22" t="s">
        <v>8</v>
      </c>
      <c r="G10" s="22" t="s">
        <v>7</v>
      </c>
      <c r="H10" s="22" t="s">
        <v>8</v>
      </c>
      <c r="I10" s="22" t="s">
        <v>7</v>
      </c>
      <c r="J10" s="22" t="s">
        <v>8</v>
      </c>
      <c r="K10" s="22" t="s">
        <v>7</v>
      </c>
      <c r="L10" s="15" t="s">
        <v>8</v>
      </c>
      <c r="M10" s="22" t="s">
        <v>7</v>
      </c>
      <c r="N10" s="15" t="s">
        <v>8</v>
      </c>
      <c r="O10" s="22" t="s">
        <v>7</v>
      </c>
      <c r="P10" s="22" t="s">
        <v>8</v>
      </c>
      <c r="Q10" s="22" t="s">
        <v>7</v>
      </c>
      <c r="R10" s="22" t="s">
        <v>8</v>
      </c>
      <c r="S10" s="22" t="s">
        <v>7</v>
      </c>
      <c r="T10" s="22" t="s">
        <v>8</v>
      </c>
      <c r="U10" s="22" t="s">
        <v>7</v>
      </c>
      <c r="V10" s="15" t="s">
        <v>8</v>
      </c>
      <c r="W10" s="22" t="s">
        <v>7</v>
      </c>
      <c r="X10" s="15" t="s">
        <v>8</v>
      </c>
      <c r="Y10" s="22" t="s">
        <v>7</v>
      </c>
      <c r="Z10" s="22" t="s">
        <v>8</v>
      </c>
      <c r="AA10" s="22" t="s">
        <v>7</v>
      </c>
      <c r="AB10" s="15" t="s">
        <v>8</v>
      </c>
      <c r="AC10" s="22" t="s">
        <v>7</v>
      </c>
      <c r="AD10" s="22" t="s">
        <v>8</v>
      </c>
      <c r="AE10" s="22" t="s">
        <v>7</v>
      </c>
      <c r="AF10" s="22" t="s">
        <v>8</v>
      </c>
      <c r="AG10" s="22" t="s">
        <v>7</v>
      </c>
      <c r="AH10" s="22" t="s">
        <v>8</v>
      </c>
      <c r="AI10" s="22" t="s">
        <v>7</v>
      </c>
      <c r="AJ10" s="15" t="s">
        <v>8</v>
      </c>
      <c r="AK10" s="22" t="s">
        <v>7</v>
      </c>
      <c r="AL10" s="15" t="s">
        <v>8</v>
      </c>
      <c r="AM10" s="23" t="s">
        <v>30</v>
      </c>
      <c r="AN10" s="24"/>
      <c r="AO10" s="24"/>
      <c r="AP10" s="24"/>
      <c r="AQ10" s="24"/>
      <c r="AR10" s="24"/>
      <c r="AS10" s="24"/>
      <c r="AT10" s="24"/>
      <c r="AU10" s="24"/>
    </row>
    <row r="11" spans="1:39" s="17" customFormat="1" ht="12.75" customHeight="1">
      <c r="A11" s="74" t="s">
        <v>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26"/>
    </row>
    <row r="12" spans="1:39" s="17" customFormat="1" ht="9.75">
      <c r="A12" s="18">
        <v>1</v>
      </c>
      <c r="B12" s="19" t="s">
        <v>59</v>
      </c>
      <c r="C12" s="40"/>
      <c r="D12" s="45"/>
      <c r="E12" s="40">
        <v>4</v>
      </c>
      <c r="F12" s="40">
        <v>123</v>
      </c>
      <c r="G12" s="40">
        <v>4</v>
      </c>
      <c r="H12" s="40">
        <v>128</v>
      </c>
      <c r="I12" s="40">
        <v>4</v>
      </c>
      <c r="J12" s="40">
        <v>114</v>
      </c>
      <c r="K12" s="40">
        <v>3</v>
      </c>
      <c r="L12" s="40">
        <v>84</v>
      </c>
      <c r="M12" s="18">
        <f>SUM(E12,G12,I12,K12)</f>
        <v>15</v>
      </c>
      <c r="N12" s="40">
        <f>SUM(F12,H12,J12,L12)</f>
        <v>449</v>
      </c>
      <c r="O12" s="18">
        <v>3</v>
      </c>
      <c r="P12" s="40">
        <v>96</v>
      </c>
      <c r="Q12" s="40">
        <v>3</v>
      </c>
      <c r="R12" s="40">
        <v>92</v>
      </c>
      <c r="S12" s="40">
        <v>3</v>
      </c>
      <c r="T12" s="40">
        <v>89</v>
      </c>
      <c r="U12" s="40">
        <v>3</v>
      </c>
      <c r="V12" s="40">
        <v>88</v>
      </c>
      <c r="W12" s="40">
        <v>4</v>
      </c>
      <c r="X12" s="40">
        <v>111</v>
      </c>
      <c r="Y12" s="18">
        <f aca="true" t="shared" si="0" ref="Y12:Y38">SUM(O12,Q12,S12,U12,W12)</f>
        <v>16</v>
      </c>
      <c r="Z12" s="40">
        <f aca="true" t="shared" si="1" ref="Z12:Z38">SUM(P12,R12,T12,V12,X12)</f>
        <v>476</v>
      </c>
      <c r="AA12" s="18">
        <v>2</v>
      </c>
      <c r="AB12" s="40">
        <v>53</v>
      </c>
      <c r="AC12" s="40">
        <v>2</v>
      </c>
      <c r="AD12" s="40">
        <v>48</v>
      </c>
      <c r="AE12" s="18">
        <f aca="true" t="shared" si="2" ref="AE12:AE38">SUM(AA12,AC12)</f>
        <v>4</v>
      </c>
      <c r="AF12" s="40">
        <f aca="true" t="shared" si="3" ref="AF12:AF38">SUM(AB12,AD12)</f>
        <v>101</v>
      </c>
      <c r="AG12" s="18">
        <f aca="true" t="shared" si="4" ref="AG12:AG38">SUM(M12,Y12,AE12)</f>
        <v>35</v>
      </c>
      <c r="AH12" s="40">
        <f aca="true" t="shared" si="5" ref="AH12:AH38">SUM(N12,Z12,AF12)</f>
        <v>1026</v>
      </c>
      <c r="AI12" s="18">
        <v>2</v>
      </c>
      <c r="AJ12" s="40">
        <v>60</v>
      </c>
      <c r="AK12" s="18">
        <v>7</v>
      </c>
      <c r="AL12" s="40">
        <v>198</v>
      </c>
      <c r="AM12" s="42">
        <f aca="true" t="shared" si="6" ref="AM12:AM38">AH12/AG12</f>
        <v>29.314285714285713</v>
      </c>
    </row>
    <row r="13" spans="1:39" s="17" customFormat="1" ht="9.75">
      <c r="A13" s="18">
        <v>2</v>
      </c>
      <c r="B13" s="19" t="s">
        <v>58</v>
      </c>
      <c r="C13" s="40"/>
      <c r="D13" s="45"/>
      <c r="E13" s="40">
        <v>4</v>
      </c>
      <c r="F13" s="40">
        <v>97</v>
      </c>
      <c r="G13" s="40">
        <v>4</v>
      </c>
      <c r="H13" s="40">
        <v>120</v>
      </c>
      <c r="I13" s="40">
        <v>4</v>
      </c>
      <c r="J13" s="40">
        <v>111</v>
      </c>
      <c r="K13" s="40">
        <v>4</v>
      </c>
      <c r="L13" s="40">
        <v>110</v>
      </c>
      <c r="M13" s="18">
        <f>SUM(E13,G13,I13,K13)</f>
        <v>16</v>
      </c>
      <c r="N13" s="40">
        <f>SUM(F13,H13,J13,L13)</f>
        <v>438</v>
      </c>
      <c r="O13" s="18">
        <v>4</v>
      </c>
      <c r="P13" s="40">
        <v>110</v>
      </c>
      <c r="Q13" s="40">
        <v>3</v>
      </c>
      <c r="R13" s="40">
        <v>97</v>
      </c>
      <c r="S13" s="40">
        <v>3</v>
      </c>
      <c r="T13" s="40">
        <v>95</v>
      </c>
      <c r="U13" s="40">
        <v>3</v>
      </c>
      <c r="V13" s="40">
        <v>86</v>
      </c>
      <c r="W13" s="40">
        <v>3</v>
      </c>
      <c r="X13" s="40">
        <v>75</v>
      </c>
      <c r="Y13" s="18">
        <f t="shared" si="0"/>
        <v>16</v>
      </c>
      <c r="Z13" s="40">
        <f t="shared" si="1"/>
        <v>463</v>
      </c>
      <c r="AA13" s="18">
        <v>1</v>
      </c>
      <c r="AB13" s="40">
        <v>37</v>
      </c>
      <c r="AC13" s="40">
        <v>1</v>
      </c>
      <c r="AD13" s="40">
        <v>28</v>
      </c>
      <c r="AE13" s="18">
        <f t="shared" si="2"/>
        <v>2</v>
      </c>
      <c r="AF13" s="40">
        <f t="shared" si="3"/>
        <v>65</v>
      </c>
      <c r="AG13" s="18">
        <f t="shared" si="4"/>
        <v>34</v>
      </c>
      <c r="AH13" s="40">
        <f t="shared" si="5"/>
        <v>966</v>
      </c>
      <c r="AI13" s="18">
        <v>2</v>
      </c>
      <c r="AJ13" s="40">
        <v>60</v>
      </c>
      <c r="AK13" s="18">
        <v>8</v>
      </c>
      <c r="AL13" s="40">
        <v>221</v>
      </c>
      <c r="AM13" s="42">
        <f t="shared" si="6"/>
        <v>28.41176470588235</v>
      </c>
    </row>
    <row r="14" spans="1:45" s="17" customFormat="1" ht="9.75">
      <c r="A14" s="47">
        <v>3</v>
      </c>
      <c r="B14" s="19" t="s">
        <v>57</v>
      </c>
      <c r="C14" s="40"/>
      <c r="D14" s="45"/>
      <c r="E14" s="40">
        <v>4</v>
      </c>
      <c r="F14" s="40">
        <v>113</v>
      </c>
      <c r="G14" s="40">
        <v>3</v>
      </c>
      <c r="H14" s="40">
        <v>90</v>
      </c>
      <c r="I14" s="40">
        <v>4</v>
      </c>
      <c r="J14" s="40">
        <v>109</v>
      </c>
      <c r="K14" s="40">
        <v>4</v>
      </c>
      <c r="L14" s="40">
        <v>114</v>
      </c>
      <c r="M14" s="18">
        <f aca="true" t="shared" si="7" ref="M14:M29">SUM(E14,G14,I14,K14)</f>
        <v>15</v>
      </c>
      <c r="N14" s="40">
        <f aca="true" t="shared" si="8" ref="N14:N29">SUM(F14,H14,J14,L14)</f>
        <v>426</v>
      </c>
      <c r="O14" s="18">
        <v>3</v>
      </c>
      <c r="P14" s="40">
        <v>77</v>
      </c>
      <c r="Q14" s="40">
        <v>3</v>
      </c>
      <c r="R14" s="40">
        <v>95</v>
      </c>
      <c r="S14" s="40">
        <v>4</v>
      </c>
      <c r="T14" s="40">
        <v>114</v>
      </c>
      <c r="U14" s="44">
        <v>3</v>
      </c>
      <c r="V14" s="40">
        <v>79</v>
      </c>
      <c r="W14" s="40">
        <v>3</v>
      </c>
      <c r="X14" s="40">
        <v>74</v>
      </c>
      <c r="Y14" s="18">
        <f t="shared" si="0"/>
        <v>16</v>
      </c>
      <c r="Z14" s="40">
        <f t="shared" si="1"/>
        <v>439</v>
      </c>
      <c r="AA14" s="18">
        <v>2</v>
      </c>
      <c r="AB14" s="40">
        <v>56</v>
      </c>
      <c r="AC14" s="40">
        <v>1</v>
      </c>
      <c r="AD14" s="40">
        <v>31</v>
      </c>
      <c r="AE14" s="18">
        <f t="shared" si="2"/>
        <v>3</v>
      </c>
      <c r="AF14" s="40">
        <f t="shared" si="3"/>
        <v>87</v>
      </c>
      <c r="AG14" s="18">
        <f t="shared" si="4"/>
        <v>34</v>
      </c>
      <c r="AH14" s="40">
        <f t="shared" si="5"/>
        <v>952</v>
      </c>
      <c r="AI14" s="18">
        <v>3</v>
      </c>
      <c r="AJ14" s="40">
        <v>90</v>
      </c>
      <c r="AK14" s="29" t="s">
        <v>31</v>
      </c>
      <c r="AL14" s="30" t="s">
        <v>31</v>
      </c>
      <c r="AM14" s="42">
        <f t="shared" si="6"/>
        <v>28</v>
      </c>
      <c r="AS14" s="17" t="s">
        <v>31</v>
      </c>
    </row>
    <row r="15" spans="1:41" s="17" customFormat="1" ht="9.75">
      <c r="A15" s="18">
        <v>4</v>
      </c>
      <c r="B15" s="19" t="s">
        <v>56</v>
      </c>
      <c r="C15" s="40"/>
      <c r="D15" s="45"/>
      <c r="E15" s="40">
        <v>4</v>
      </c>
      <c r="F15" s="40">
        <v>113</v>
      </c>
      <c r="G15" s="40">
        <v>3</v>
      </c>
      <c r="H15" s="40">
        <v>96</v>
      </c>
      <c r="I15" s="40">
        <v>3</v>
      </c>
      <c r="J15" s="40">
        <v>102</v>
      </c>
      <c r="K15" s="40">
        <v>4</v>
      </c>
      <c r="L15" s="40">
        <v>100</v>
      </c>
      <c r="M15" s="18">
        <f t="shared" si="7"/>
        <v>14</v>
      </c>
      <c r="N15" s="40">
        <f t="shared" si="8"/>
        <v>411</v>
      </c>
      <c r="O15" s="18">
        <v>3</v>
      </c>
      <c r="P15" s="40">
        <v>68</v>
      </c>
      <c r="Q15" s="40">
        <v>3</v>
      </c>
      <c r="R15" s="40">
        <v>67</v>
      </c>
      <c r="S15" s="40">
        <v>2</v>
      </c>
      <c r="T15" s="40">
        <v>60</v>
      </c>
      <c r="U15" s="40">
        <v>3</v>
      </c>
      <c r="V15" s="40">
        <v>72</v>
      </c>
      <c r="W15" s="44">
        <v>2</v>
      </c>
      <c r="X15" s="45">
        <v>66</v>
      </c>
      <c r="Y15" s="40">
        <f t="shared" si="0"/>
        <v>13</v>
      </c>
      <c r="Z15" s="40">
        <f t="shared" si="1"/>
        <v>333</v>
      </c>
      <c r="AA15" s="18">
        <v>1</v>
      </c>
      <c r="AB15" s="40">
        <v>32</v>
      </c>
      <c r="AC15" s="40">
        <v>2</v>
      </c>
      <c r="AD15" s="40">
        <v>51</v>
      </c>
      <c r="AE15" s="18">
        <f t="shared" si="2"/>
        <v>3</v>
      </c>
      <c r="AF15" s="40">
        <f t="shared" si="3"/>
        <v>83</v>
      </c>
      <c r="AG15" s="18">
        <f t="shared" si="4"/>
        <v>30</v>
      </c>
      <c r="AH15" s="40">
        <f t="shared" si="5"/>
        <v>827</v>
      </c>
      <c r="AI15" s="18">
        <v>3</v>
      </c>
      <c r="AJ15" s="40">
        <v>90</v>
      </c>
      <c r="AK15" s="29" t="s">
        <v>31</v>
      </c>
      <c r="AL15" s="30" t="s">
        <v>31</v>
      </c>
      <c r="AM15" s="42">
        <f t="shared" si="6"/>
        <v>27.566666666666666</v>
      </c>
      <c r="AO15" s="17" t="s">
        <v>73</v>
      </c>
    </row>
    <row r="16" spans="1:39" s="17" customFormat="1" ht="9.75">
      <c r="A16" s="18">
        <v>5</v>
      </c>
      <c r="B16" s="19" t="s">
        <v>55</v>
      </c>
      <c r="C16" s="40"/>
      <c r="D16" s="45"/>
      <c r="E16" s="40">
        <v>4</v>
      </c>
      <c r="F16" s="40">
        <v>118</v>
      </c>
      <c r="G16" s="40">
        <v>4</v>
      </c>
      <c r="H16" s="40">
        <v>133</v>
      </c>
      <c r="I16" s="40">
        <v>4</v>
      </c>
      <c r="J16" s="40">
        <v>123</v>
      </c>
      <c r="K16" s="40">
        <v>4</v>
      </c>
      <c r="L16" s="40">
        <v>122</v>
      </c>
      <c r="M16" s="18">
        <f t="shared" si="7"/>
        <v>16</v>
      </c>
      <c r="N16" s="40">
        <f t="shared" si="8"/>
        <v>496</v>
      </c>
      <c r="O16" s="18">
        <v>4</v>
      </c>
      <c r="P16" s="40">
        <v>108</v>
      </c>
      <c r="Q16" s="40">
        <v>4</v>
      </c>
      <c r="R16" s="40">
        <v>118</v>
      </c>
      <c r="S16" s="40">
        <v>3</v>
      </c>
      <c r="T16" s="40">
        <v>101</v>
      </c>
      <c r="U16" s="40">
        <v>3</v>
      </c>
      <c r="V16" s="40">
        <v>84</v>
      </c>
      <c r="W16" s="40">
        <v>3</v>
      </c>
      <c r="X16" s="40">
        <v>96</v>
      </c>
      <c r="Y16" s="18">
        <f t="shared" si="0"/>
        <v>17</v>
      </c>
      <c r="Z16" s="40">
        <f t="shared" si="1"/>
        <v>507</v>
      </c>
      <c r="AA16" s="18">
        <v>2</v>
      </c>
      <c r="AB16" s="40">
        <v>47</v>
      </c>
      <c r="AC16" s="40">
        <v>2</v>
      </c>
      <c r="AD16" s="40">
        <v>47</v>
      </c>
      <c r="AE16" s="18">
        <f t="shared" si="2"/>
        <v>4</v>
      </c>
      <c r="AF16" s="40">
        <f t="shared" si="3"/>
        <v>94</v>
      </c>
      <c r="AG16" s="18">
        <f t="shared" si="4"/>
        <v>37</v>
      </c>
      <c r="AH16" s="40">
        <f t="shared" si="5"/>
        <v>1097</v>
      </c>
      <c r="AI16" s="18">
        <v>4</v>
      </c>
      <c r="AJ16" s="40">
        <v>120</v>
      </c>
      <c r="AK16" s="29" t="s">
        <v>31</v>
      </c>
      <c r="AL16" s="30" t="s">
        <v>31</v>
      </c>
      <c r="AM16" s="42">
        <f t="shared" si="6"/>
        <v>29.64864864864865</v>
      </c>
    </row>
    <row r="17" spans="1:39" s="17" customFormat="1" ht="9.75">
      <c r="A17" s="47">
        <v>6</v>
      </c>
      <c r="B17" s="19" t="s">
        <v>54</v>
      </c>
      <c r="C17" s="40"/>
      <c r="D17" s="45"/>
      <c r="E17" s="40">
        <v>5</v>
      </c>
      <c r="F17" s="40">
        <v>117</v>
      </c>
      <c r="G17" s="40">
        <v>4</v>
      </c>
      <c r="H17" s="40">
        <v>109</v>
      </c>
      <c r="I17" s="40">
        <v>5</v>
      </c>
      <c r="J17" s="40">
        <v>119</v>
      </c>
      <c r="K17" s="40">
        <v>4</v>
      </c>
      <c r="L17" s="40">
        <v>99</v>
      </c>
      <c r="M17" s="18">
        <f t="shared" si="7"/>
        <v>18</v>
      </c>
      <c r="N17" s="40">
        <f t="shared" si="8"/>
        <v>444</v>
      </c>
      <c r="O17" s="18">
        <v>4</v>
      </c>
      <c r="P17" s="40">
        <v>104</v>
      </c>
      <c r="Q17" s="40">
        <v>4</v>
      </c>
      <c r="R17" s="40">
        <v>97</v>
      </c>
      <c r="S17" s="40">
        <v>4</v>
      </c>
      <c r="T17" s="40">
        <v>97</v>
      </c>
      <c r="U17" s="40">
        <v>4</v>
      </c>
      <c r="V17" s="40">
        <v>107</v>
      </c>
      <c r="W17" s="40">
        <v>4</v>
      </c>
      <c r="X17" s="40">
        <v>98</v>
      </c>
      <c r="Y17" s="18">
        <f t="shared" si="0"/>
        <v>20</v>
      </c>
      <c r="Z17" s="40">
        <f t="shared" si="1"/>
        <v>503</v>
      </c>
      <c r="AA17" s="18">
        <v>2</v>
      </c>
      <c r="AB17" s="40">
        <v>54</v>
      </c>
      <c r="AC17" s="40">
        <v>2</v>
      </c>
      <c r="AD17" s="40">
        <v>42</v>
      </c>
      <c r="AE17" s="18">
        <f t="shared" si="2"/>
        <v>4</v>
      </c>
      <c r="AF17" s="40">
        <f t="shared" si="3"/>
        <v>96</v>
      </c>
      <c r="AG17" s="18">
        <f t="shared" si="4"/>
        <v>42</v>
      </c>
      <c r="AH17" s="40">
        <f t="shared" si="5"/>
        <v>1043</v>
      </c>
      <c r="AI17" s="18">
        <v>2</v>
      </c>
      <c r="AJ17" s="40">
        <v>60</v>
      </c>
      <c r="AK17" s="41" t="s">
        <v>31</v>
      </c>
      <c r="AL17" s="31" t="s">
        <v>31</v>
      </c>
      <c r="AM17" s="42">
        <f t="shared" si="6"/>
        <v>24.833333333333332</v>
      </c>
    </row>
    <row r="18" spans="1:39" s="17" customFormat="1" ht="9.75">
      <c r="A18" s="18">
        <v>7</v>
      </c>
      <c r="B18" s="19" t="s">
        <v>66</v>
      </c>
      <c r="C18" s="40"/>
      <c r="D18" s="45"/>
      <c r="E18" s="40">
        <v>2</v>
      </c>
      <c r="F18" s="40">
        <v>49</v>
      </c>
      <c r="G18" s="40">
        <v>2</v>
      </c>
      <c r="H18" s="40">
        <v>41</v>
      </c>
      <c r="I18" s="40">
        <v>2</v>
      </c>
      <c r="J18" s="40">
        <v>51</v>
      </c>
      <c r="K18" s="40">
        <v>2</v>
      </c>
      <c r="L18" s="40">
        <v>41</v>
      </c>
      <c r="M18" s="18">
        <f t="shared" si="7"/>
        <v>8</v>
      </c>
      <c r="N18" s="40">
        <f t="shared" si="8"/>
        <v>182</v>
      </c>
      <c r="O18" s="18">
        <v>1</v>
      </c>
      <c r="P18" s="40">
        <v>34</v>
      </c>
      <c r="Q18" s="40">
        <v>1</v>
      </c>
      <c r="R18" s="40">
        <v>33</v>
      </c>
      <c r="S18" s="40">
        <v>2</v>
      </c>
      <c r="T18" s="40">
        <v>43</v>
      </c>
      <c r="U18" s="40">
        <v>1</v>
      </c>
      <c r="V18" s="40">
        <v>30</v>
      </c>
      <c r="W18" s="40">
        <v>1</v>
      </c>
      <c r="X18" s="40">
        <v>29</v>
      </c>
      <c r="Y18" s="18">
        <f t="shared" si="0"/>
        <v>6</v>
      </c>
      <c r="Z18" s="40">
        <f t="shared" si="1"/>
        <v>169</v>
      </c>
      <c r="AA18" s="18">
        <v>1</v>
      </c>
      <c r="AB18" s="40">
        <v>30</v>
      </c>
      <c r="AC18" s="40">
        <v>1</v>
      </c>
      <c r="AD18" s="40">
        <v>23</v>
      </c>
      <c r="AE18" s="18">
        <f t="shared" si="2"/>
        <v>2</v>
      </c>
      <c r="AF18" s="40">
        <f t="shared" si="3"/>
        <v>53</v>
      </c>
      <c r="AG18" s="18">
        <f t="shared" si="4"/>
        <v>16</v>
      </c>
      <c r="AH18" s="40">
        <f t="shared" si="5"/>
        <v>404</v>
      </c>
      <c r="AI18" s="18">
        <v>1</v>
      </c>
      <c r="AJ18" s="40">
        <v>30</v>
      </c>
      <c r="AK18" s="41" t="s">
        <v>31</v>
      </c>
      <c r="AL18" s="31" t="s">
        <v>31</v>
      </c>
      <c r="AM18" s="48">
        <f t="shared" si="6"/>
        <v>25.25</v>
      </c>
    </row>
    <row r="19" spans="1:39" s="17" customFormat="1" ht="9.75">
      <c r="A19" s="18">
        <v>8</v>
      </c>
      <c r="B19" s="19" t="s">
        <v>61</v>
      </c>
      <c r="C19" s="40"/>
      <c r="D19" s="45"/>
      <c r="E19" s="40">
        <v>4</v>
      </c>
      <c r="F19" s="40">
        <v>119</v>
      </c>
      <c r="G19" s="40">
        <v>4</v>
      </c>
      <c r="H19" s="40">
        <v>124</v>
      </c>
      <c r="I19" s="40">
        <v>4</v>
      </c>
      <c r="J19" s="40">
        <v>128</v>
      </c>
      <c r="K19" s="40">
        <v>4</v>
      </c>
      <c r="L19" s="40">
        <v>109</v>
      </c>
      <c r="M19" s="18">
        <f t="shared" si="7"/>
        <v>16</v>
      </c>
      <c r="N19" s="40">
        <f t="shared" si="8"/>
        <v>480</v>
      </c>
      <c r="O19" s="18">
        <v>3</v>
      </c>
      <c r="P19" s="40">
        <v>103</v>
      </c>
      <c r="Q19" s="40">
        <v>4</v>
      </c>
      <c r="R19" s="40">
        <v>109</v>
      </c>
      <c r="S19" s="40">
        <v>4</v>
      </c>
      <c r="T19" s="40">
        <v>104</v>
      </c>
      <c r="U19" s="40">
        <v>4</v>
      </c>
      <c r="V19" s="40">
        <v>115</v>
      </c>
      <c r="W19" s="40">
        <v>2</v>
      </c>
      <c r="X19" s="40">
        <v>60</v>
      </c>
      <c r="Y19" s="18">
        <f t="shared" si="0"/>
        <v>17</v>
      </c>
      <c r="Z19" s="40">
        <f t="shared" si="1"/>
        <v>491</v>
      </c>
      <c r="AA19" s="18">
        <v>2</v>
      </c>
      <c r="AB19" s="40">
        <v>54</v>
      </c>
      <c r="AC19" s="40">
        <v>2</v>
      </c>
      <c r="AD19" s="40">
        <v>49</v>
      </c>
      <c r="AE19" s="18">
        <f t="shared" si="2"/>
        <v>4</v>
      </c>
      <c r="AF19" s="40">
        <f t="shared" si="3"/>
        <v>103</v>
      </c>
      <c r="AG19" s="18">
        <f t="shared" si="4"/>
        <v>37</v>
      </c>
      <c r="AH19" s="40">
        <f t="shared" si="5"/>
        <v>1074</v>
      </c>
      <c r="AI19" s="18">
        <v>2</v>
      </c>
      <c r="AJ19" s="40">
        <v>60</v>
      </c>
      <c r="AK19" s="18">
        <v>8</v>
      </c>
      <c r="AL19" s="40">
        <v>237</v>
      </c>
      <c r="AM19" s="42">
        <f t="shared" si="6"/>
        <v>29.027027027027028</v>
      </c>
    </row>
    <row r="20" spans="1:41" s="17" customFormat="1" ht="9.75">
      <c r="A20" s="47">
        <v>9</v>
      </c>
      <c r="B20" s="19" t="s">
        <v>53</v>
      </c>
      <c r="C20" s="40"/>
      <c r="D20" s="45"/>
      <c r="E20" s="40">
        <v>5</v>
      </c>
      <c r="F20" s="40">
        <v>141</v>
      </c>
      <c r="G20" s="40">
        <v>5</v>
      </c>
      <c r="H20" s="40">
        <v>141</v>
      </c>
      <c r="I20" s="40">
        <v>5</v>
      </c>
      <c r="J20" s="40">
        <v>149</v>
      </c>
      <c r="K20" s="40">
        <v>5</v>
      </c>
      <c r="L20" s="40">
        <v>140</v>
      </c>
      <c r="M20" s="18">
        <f t="shared" si="7"/>
        <v>20</v>
      </c>
      <c r="N20" s="40">
        <f t="shared" si="8"/>
        <v>571</v>
      </c>
      <c r="O20" s="18">
        <v>4</v>
      </c>
      <c r="P20" s="40">
        <v>127</v>
      </c>
      <c r="Q20" s="40">
        <v>3</v>
      </c>
      <c r="R20" s="40">
        <v>94</v>
      </c>
      <c r="S20" s="40">
        <v>4</v>
      </c>
      <c r="T20" s="40">
        <v>112</v>
      </c>
      <c r="U20" s="40">
        <v>4</v>
      </c>
      <c r="V20" s="40">
        <v>107</v>
      </c>
      <c r="W20" s="40">
        <v>4</v>
      </c>
      <c r="X20" s="40">
        <v>104</v>
      </c>
      <c r="Y20" s="18">
        <f>SUM(O20,Q20,S20,U20,W20)</f>
        <v>19</v>
      </c>
      <c r="Z20" s="40">
        <f>SUM(P20,R20,T20,V20,X20)</f>
        <v>544</v>
      </c>
      <c r="AA20" s="18">
        <v>2</v>
      </c>
      <c r="AB20" s="40">
        <v>50</v>
      </c>
      <c r="AC20" s="40">
        <v>2</v>
      </c>
      <c r="AD20" s="40">
        <v>52</v>
      </c>
      <c r="AE20" s="18">
        <f>SUM(AA20,AC20)</f>
        <v>4</v>
      </c>
      <c r="AF20" s="40">
        <f t="shared" si="3"/>
        <v>102</v>
      </c>
      <c r="AG20" s="18">
        <f>SUM(M20,Y20,AE20)</f>
        <v>43</v>
      </c>
      <c r="AH20" s="40">
        <f t="shared" si="5"/>
        <v>1217</v>
      </c>
      <c r="AI20" s="18">
        <v>3</v>
      </c>
      <c r="AJ20" s="40">
        <v>90</v>
      </c>
      <c r="AK20" s="18" t="s">
        <v>31</v>
      </c>
      <c r="AL20" s="40" t="s">
        <v>31</v>
      </c>
      <c r="AM20" s="42">
        <f t="shared" si="6"/>
        <v>28.302325581395348</v>
      </c>
      <c r="AO20" s="17" t="s">
        <v>74</v>
      </c>
    </row>
    <row r="21" spans="1:45" s="17" customFormat="1" ht="9.75">
      <c r="A21" s="18">
        <v>10</v>
      </c>
      <c r="B21" s="19" t="s">
        <v>52</v>
      </c>
      <c r="C21" s="40"/>
      <c r="D21" s="45"/>
      <c r="E21" s="40">
        <v>4</v>
      </c>
      <c r="F21" s="40">
        <v>123</v>
      </c>
      <c r="G21" s="40">
        <v>4</v>
      </c>
      <c r="H21" s="40">
        <v>126</v>
      </c>
      <c r="I21" s="40">
        <v>4</v>
      </c>
      <c r="J21" s="40">
        <v>119</v>
      </c>
      <c r="K21" s="40">
        <v>4</v>
      </c>
      <c r="L21" s="40">
        <v>133</v>
      </c>
      <c r="M21" s="18">
        <f t="shared" si="7"/>
        <v>16</v>
      </c>
      <c r="N21" s="40">
        <f t="shared" si="8"/>
        <v>501</v>
      </c>
      <c r="O21" s="18">
        <v>4</v>
      </c>
      <c r="P21" s="40">
        <v>122</v>
      </c>
      <c r="Q21" s="40">
        <v>4</v>
      </c>
      <c r="R21" s="40">
        <v>109</v>
      </c>
      <c r="S21" s="40">
        <v>4</v>
      </c>
      <c r="T21" s="40">
        <v>112</v>
      </c>
      <c r="U21" s="40">
        <v>4</v>
      </c>
      <c r="V21" s="40">
        <v>118</v>
      </c>
      <c r="W21" s="40">
        <v>3</v>
      </c>
      <c r="X21" s="40">
        <v>97</v>
      </c>
      <c r="Y21" s="18">
        <f t="shared" si="0"/>
        <v>19</v>
      </c>
      <c r="Z21" s="40">
        <f t="shared" si="1"/>
        <v>558</v>
      </c>
      <c r="AA21" s="18">
        <v>3</v>
      </c>
      <c r="AB21" s="40">
        <v>77</v>
      </c>
      <c r="AC21" s="40">
        <v>3</v>
      </c>
      <c r="AD21" s="40">
        <v>74</v>
      </c>
      <c r="AE21" s="18">
        <f t="shared" si="2"/>
        <v>6</v>
      </c>
      <c r="AF21" s="40">
        <f t="shared" si="3"/>
        <v>151</v>
      </c>
      <c r="AG21" s="18">
        <f t="shared" si="4"/>
        <v>41</v>
      </c>
      <c r="AH21" s="40">
        <f t="shared" si="5"/>
        <v>1210</v>
      </c>
      <c r="AI21" s="18">
        <v>2</v>
      </c>
      <c r="AJ21" s="40">
        <v>60</v>
      </c>
      <c r="AK21" s="18" t="s">
        <v>31</v>
      </c>
      <c r="AL21" s="40" t="s">
        <v>31</v>
      </c>
      <c r="AM21" s="42">
        <f t="shared" si="6"/>
        <v>29.51219512195122</v>
      </c>
      <c r="AS21" s="17" t="s">
        <v>31</v>
      </c>
    </row>
    <row r="22" spans="1:67" s="17" customFormat="1" ht="9.75">
      <c r="A22" s="18">
        <v>11</v>
      </c>
      <c r="B22" s="19" t="s">
        <v>71</v>
      </c>
      <c r="C22" s="40"/>
      <c r="D22" s="45"/>
      <c r="E22" s="40">
        <v>1</v>
      </c>
      <c r="F22" s="40">
        <v>29</v>
      </c>
      <c r="G22" s="40">
        <v>1</v>
      </c>
      <c r="H22" s="40">
        <v>35</v>
      </c>
      <c r="I22" s="40">
        <v>1</v>
      </c>
      <c r="J22" s="40">
        <v>29</v>
      </c>
      <c r="K22" s="40">
        <v>2</v>
      </c>
      <c r="L22" s="40">
        <v>40</v>
      </c>
      <c r="M22" s="18">
        <f t="shared" si="7"/>
        <v>5</v>
      </c>
      <c r="N22" s="40">
        <f t="shared" si="8"/>
        <v>133</v>
      </c>
      <c r="O22" s="18">
        <v>1</v>
      </c>
      <c r="P22" s="40">
        <v>30</v>
      </c>
      <c r="Q22" s="40">
        <v>1</v>
      </c>
      <c r="R22" s="40">
        <v>31</v>
      </c>
      <c r="S22" s="40">
        <v>1</v>
      </c>
      <c r="T22" s="40">
        <v>23</v>
      </c>
      <c r="U22" s="40">
        <v>2</v>
      </c>
      <c r="V22" s="40">
        <v>41</v>
      </c>
      <c r="W22" s="40">
        <v>1</v>
      </c>
      <c r="X22" s="40">
        <v>32</v>
      </c>
      <c r="Y22" s="18">
        <f>SUM(O22,Q22,S22,U22,W22)</f>
        <v>6</v>
      </c>
      <c r="Z22" s="40">
        <f>SUM(P22,R22,T22,V22,X22)</f>
        <v>157</v>
      </c>
      <c r="AA22" s="18">
        <v>1</v>
      </c>
      <c r="AB22" s="40">
        <v>29</v>
      </c>
      <c r="AC22" s="40">
        <v>1</v>
      </c>
      <c r="AD22" s="40">
        <v>22</v>
      </c>
      <c r="AE22" s="18">
        <f t="shared" si="2"/>
        <v>2</v>
      </c>
      <c r="AF22" s="40">
        <f t="shared" si="3"/>
        <v>51</v>
      </c>
      <c r="AG22" s="18">
        <f t="shared" si="4"/>
        <v>13</v>
      </c>
      <c r="AH22" s="40">
        <f t="shared" si="5"/>
        <v>341</v>
      </c>
      <c r="AI22" s="18">
        <v>2</v>
      </c>
      <c r="AJ22" s="40">
        <v>60</v>
      </c>
      <c r="AK22" s="43" t="s">
        <v>31</v>
      </c>
      <c r="AL22" s="44" t="s">
        <v>31</v>
      </c>
      <c r="AM22" s="42">
        <f t="shared" si="6"/>
        <v>26.23076923076923</v>
      </c>
      <c r="AN22" s="25" t="s">
        <v>31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</row>
    <row r="23" spans="1:41" s="17" customFormat="1" ht="9.75">
      <c r="A23" s="18">
        <v>12</v>
      </c>
      <c r="B23" s="19" t="s">
        <v>80</v>
      </c>
      <c r="C23" s="40"/>
      <c r="D23" s="45"/>
      <c r="E23" s="40">
        <v>4</v>
      </c>
      <c r="F23" s="40">
        <v>106</v>
      </c>
      <c r="G23" s="40">
        <v>4</v>
      </c>
      <c r="H23" s="40">
        <v>105</v>
      </c>
      <c r="I23" s="40">
        <v>3</v>
      </c>
      <c r="J23" s="40">
        <v>104</v>
      </c>
      <c r="K23" s="40">
        <v>3</v>
      </c>
      <c r="L23" s="40">
        <v>93</v>
      </c>
      <c r="M23" s="18">
        <f t="shared" si="7"/>
        <v>14</v>
      </c>
      <c r="N23" s="40">
        <f t="shared" si="8"/>
        <v>408</v>
      </c>
      <c r="O23" s="18">
        <v>3</v>
      </c>
      <c r="P23" s="40">
        <v>97</v>
      </c>
      <c r="Q23" s="40">
        <v>3</v>
      </c>
      <c r="R23" s="40">
        <v>82</v>
      </c>
      <c r="S23" s="40">
        <v>3</v>
      </c>
      <c r="T23" s="40">
        <v>78</v>
      </c>
      <c r="U23" s="40">
        <v>3</v>
      </c>
      <c r="V23" s="40">
        <v>73</v>
      </c>
      <c r="W23" s="40">
        <v>3</v>
      </c>
      <c r="X23" s="40">
        <v>80</v>
      </c>
      <c r="Y23" s="18">
        <f t="shared" si="0"/>
        <v>15</v>
      </c>
      <c r="Z23" s="40">
        <f t="shared" si="1"/>
        <v>410</v>
      </c>
      <c r="AA23" s="18">
        <v>1</v>
      </c>
      <c r="AB23" s="40">
        <v>23</v>
      </c>
      <c r="AC23" s="40">
        <v>1</v>
      </c>
      <c r="AD23" s="40">
        <v>23</v>
      </c>
      <c r="AE23" s="18">
        <f t="shared" si="2"/>
        <v>2</v>
      </c>
      <c r="AF23" s="40">
        <f t="shared" si="3"/>
        <v>46</v>
      </c>
      <c r="AG23" s="18">
        <f t="shared" si="4"/>
        <v>31</v>
      </c>
      <c r="AH23" s="40">
        <f t="shared" si="5"/>
        <v>864</v>
      </c>
      <c r="AI23" s="18">
        <v>3.5</v>
      </c>
      <c r="AJ23" s="40">
        <v>110</v>
      </c>
      <c r="AK23" s="43" t="s">
        <v>31</v>
      </c>
      <c r="AL23" s="44" t="s">
        <v>31</v>
      </c>
      <c r="AM23" s="42">
        <f t="shared" si="6"/>
        <v>27.870967741935484</v>
      </c>
      <c r="AN23" s="17" t="s">
        <v>31</v>
      </c>
      <c r="AO23" s="17" t="s">
        <v>75</v>
      </c>
    </row>
    <row r="24" spans="1:45" s="17" customFormat="1" ht="9.75">
      <c r="A24" s="18">
        <v>13</v>
      </c>
      <c r="B24" s="19" t="s">
        <v>51</v>
      </c>
      <c r="C24" s="40"/>
      <c r="D24" s="45"/>
      <c r="E24" s="40">
        <v>5</v>
      </c>
      <c r="F24" s="40">
        <v>154</v>
      </c>
      <c r="G24" s="40">
        <v>6</v>
      </c>
      <c r="H24" s="40">
        <v>190</v>
      </c>
      <c r="I24" s="40">
        <v>6</v>
      </c>
      <c r="J24" s="40">
        <v>188</v>
      </c>
      <c r="K24" s="40">
        <v>6</v>
      </c>
      <c r="L24" s="40">
        <v>174</v>
      </c>
      <c r="M24" s="18">
        <f t="shared" si="7"/>
        <v>23</v>
      </c>
      <c r="N24" s="40">
        <f t="shared" si="8"/>
        <v>706</v>
      </c>
      <c r="O24" s="18">
        <v>5</v>
      </c>
      <c r="P24" s="40">
        <v>142</v>
      </c>
      <c r="Q24" s="40">
        <v>4</v>
      </c>
      <c r="R24" s="40">
        <v>132</v>
      </c>
      <c r="S24" s="40">
        <v>5</v>
      </c>
      <c r="T24" s="40">
        <v>140</v>
      </c>
      <c r="U24" s="40">
        <v>5</v>
      </c>
      <c r="V24" s="40">
        <v>144</v>
      </c>
      <c r="W24" s="40">
        <v>4</v>
      </c>
      <c r="X24" s="45">
        <v>123</v>
      </c>
      <c r="Y24" s="40">
        <f t="shared" si="0"/>
        <v>23</v>
      </c>
      <c r="Z24" s="40">
        <f t="shared" si="1"/>
        <v>681</v>
      </c>
      <c r="AA24" s="18">
        <v>2</v>
      </c>
      <c r="AB24" s="40">
        <v>63</v>
      </c>
      <c r="AC24" s="40">
        <v>2</v>
      </c>
      <c r="AD24" s="40">
        <v>57</v>
      </c>
      <c r="AE24" s="18">
        <f t="shared" si="2"/>
        <v>4</v>
      </c>
      <c r="AF24" s="40">
        <f t="shared" si="3"/>
        <v>120</v>
      </c>
      <c r="AG24" s="18">
        <f t="shared" si="4"/>
        <v>50</v>
      </c>
      <c r="AH24" s="40">
        <f t="shared" si="5"/>
        <v>1507</v>
      </c>
      <c r="AI24" s="18">
        <v>3</v>
      </c>
      <c r="AJ24" s="40">
        <v>90</v>
      </c>
      <c r="AK24" s="43"/>
      <c r="AL24" s="44" t="s">
        <v>31</v>
      </c>
      <c r="AM24" s="42">
        <f t="shared" si="6"/>
        <v>30.14</v>
      </c>
      <c r="AN24" s="37" t="s">
        <v>31</v>
      </c>
      <c r="AS24" s="17" t="s">
        <v>31</v>
      </c>
    </row>
    <row r="25" spans="1:39" s="17" customFormat="1" ht="9.75">
      <c r="A25" s="18">
        <v>14</v>
      </c>
      <c r="B25" s="19" t="s">
        <v>62</v>
      </c>
      <c r="C25" s="40"/>
      <c r="D25" s="45"/>
      <c r="E25" s="40">
        <v>4</v>
      </c>
      <c r="F25" s="40">
        <v>120</v>
      </c>
      <c r="G25" s="40">
        <v>4</v>
      </c>
      <c r="H25" s="40">
        <v>120</v>
      </c>
      <c r="I25" s="40">
        <v>5</v>
      </c>
      <c r="J25" s="40">
        <v>137</v>
      </c>
      <c r="K25" s="40">
        <v>4</v>
      </c>
      <c r="L25" s="40">
        <v>108</v>
      </c>
      <c r="M25" s="18">
        <f t="shared" si="7"/>
        <v>17</v>
      </c>
      <c r="N25" s="40">
        <f t="shared" si="8"/>
        <v>485</v>
      </c>
      <c r="O25" s="18">
        <v>4</v>
      </c>
      <c r="P25" s="40">
        <v>109</v>
      </c>
      <c r="Q25" s="40">
        <v>3</v>
      </c>
      <c r="R25" s="40">
        <v>102</v>
      </c>
      <c r="S25" s="40">
        <v>4</v>
      </c>
      <c r="T25" s="40">
        <v>104</v>
      </c>
      <c r="U25" s="40">
        <v>3</v>
      </c>
      <c r="V25" s="40">
        <v>87</v>
      </c>
      <c r="W25" s="40">
        <v>3</v>
      </c>
      <c r="X25" s="40">
        <v>87</v>
      </c>
      <c r="Y25" s="18">
        <f t="shared" si="0"/>
        <v>17</v>
      </c>
      <c r="Z25" s="40">
        <f t="shared" si="1"/>
        <v>489</v>
      </c>
      <c r="AA25" s="18">
        <v>2</v>
      </c>
      <c r="AB25" s="40">
        <v>45</v>
      </c>
      <c r="AC25" s="40">
        <v>1</v>
      </c>
      <c r="AD25" s="40">
        <v>33</v>
      </c>
      <c r="AE25" s="18">
        <f t="shared" si="2"/>
        <v>3</v>
      </c>
      <c r="AF25" s="40">
        <f t="shared" si="3"/>
        <v>78</v>
      </c>
      <c r="AG25" s="18">
        <f t="shared" si="4"/>
        <v>37</v>
      </c>
      <c r="AH25" s="40">
        <f t="shared" si="5"/>
        <v>1052</v>
      </c>
      <c r="AI25" s="18">
        <v>2</v>
      </c>
      <c r="AJ25" s="40">
        <v>60</v>
      </c>
      <c r="AK25" s="18" t="s">
        <v>31</v>
      </c>
      <c r="AL25" s="40" t="s">
        <v>31</v>
      </c>
      <c r="AM25" s="48">
        <f t="shared" si="6"/>
        <v>28.43243243243243</v>
      </c>
    </row>
    <row r="26" spans="1:45" s="17" customFormat="1" ht="9.75">
      <c r="A26" s="47">
        <v>15</v>
      </c>
      <c r="B26" s="19" t="s">
        <v>60</v>
      </c>
      <c r="C26" s="40"/>
      <c r="D26" s="45"/>
      <c r="E26" s="40">
        <v>3</v>
      </c>
      <c r="F26" s="40">
        <v>97</v>
      </c>
      <c r="G26" s="40">
        <v>3</v>
      </c>
      <c r="H26" s="40">
        <v>100</v>
      </c>
      <c r="I26" s="40">
        <v>3</v>
      </c>
      <c r="J26" s="40">
        <v>100</v>
      </c>
      <c r="K26" s="40">
        <v>4</v>
      </c>
      <c r="L26" s="40">
        <v>111</v>
      </c>
      <c r="M26" s="18">
        <f t="shared" si="7"/>
        <v>13</v>
      </c>
      <c r="N26" s="40">
        <f t="shared" si="8"/>
        <v>408</v>
      </c>
      <c r="O26" s="18">
        <v>3</v>
      </c>
      <c r="P26" s="40">
        <v>84</v>
      </c>
      <c r="Q26" s="40">
        <v>4</v>
      </c>
      <c r="R26" s="40">
        <v>108</v>
      </c>
      <c r="S26" s="40">
        <v>4</v>
      </c>
      <c r="T26" s="40">
        <v>117</v>
      </c>
      <c r="U26" s="40">
        <v>4</v>
      </c>
      <c r="V26" s="40">
        <v>105</v>
      </c>
      <c r="W26" s="40">
        <v>3</v>
      </c>
      <c r="X26" s="40">
        <v>73</v>
      </c>
      <c r="Y26" s="18">
        <f t="shared" si="0"/>
        <v>18</v>
      </c>
      <c r="Z26" s="40">
        <f t="shared" si="1"/>
        <v>487</v>
      </c>
      <c r="AA26" s="18">
        <v>2</v>
      </c>
      <c r="AB26" s="40">
        <v>52</v>
      </c>
      <c r="AC26" s="40">
        <v>1</v>
      </c>
      <c r="AD26" s="40">
        <v>34</v>
      </c>
      <c r="AE26" s="18">
        <f t="shared" si="2"/>
        <v>3</v>
      </c>
      <c r="AF26" s="40">
        <f t="shared" si="3"/>
        <v>86</v>
      </c>
      <c r="AG26" s="18">
        <f t="shared" si="4"/>
        <v>34</v>
      </c>
      <c r="AH26" s="40">
        <f t="shared" si="5"/>
        <v>981</v>
      </c>
      <c r="AI26" s="18">
        <v>5.5</v>
      </c>
      <c r="AJ26" s="40">
        <v>199</v>
      </c>
      <c r="AK26" s="18" t="s">
        <v>31</v>
      </c>
      <c r="AL26" s="40" t="s">
        <v>31</v>
      </c>
      <c r="AM26" s="42">
        <f t="shared" si="6"/>
        <v>28.852941176470587</v>
      </c>
      <c r="AS26" s="17" t="s">
        <v>31</v>
      </c>
    </row>
    <row r="27" spans="1:43" s="17" customFormat="1" ht="9.75">
      <c r="A27" s="18">
        <v>16</v>
      </c>
      <c r="B27" s="19" t="s">
        <v>50</v>
      </c>
      <c r="C27" s="40"/>
      <c r="D27" s="45"/>
      <c r="E27" s="40">
        <v>4</v>
      </c>
      <c r="F27" s="40">
        <v>91</v>
      </c>
      <c r="G27" s="40">
        <v>4</v>
      </c>
      <c r="H27" s="40">
        <v>111</v>
      </c>
      <c r="I27" s="40">
        <v>3</v>
      </c>
      <c r="J27" s="40">
        <v>89</v>
      </c>
      <c r="K27" s="40">
        <v>3</v>
      </c>
      <c r="L27" s="40">
        <v>89</v>
      </c>
      <c r="M27" s="18">
        <f t="shared" si="7"/>
        <v>14</v>
      </c>
      <c r="N27" s="40">
        <f t="shared" si="8"/>
        <v>380</v>
      </c>
      <c r="O27" s="18">
        <v>4</v>
      </c>
      <c r="P27" s="40">
        <v>119</v>
      </c>
      <c r="Q27" s="40">
        <v>3</v>
      </c>
      <c r="R27" s="40">
        <v>90</v>
      </c>
      <c r="S27" s="40">
        <v>3</v>
      </c>
      <c r="T27" s="40">
        <v>86</v>
      </c>
      <c r="U27" s="40">
        <v>3</v>
      </c>
      <c r="V27" s="40">
        <v>91</v>
      </c>
      <c r="W27" s="40">
        <v>3</v>
      </c>
      <c r="X27" s="40">
        <v>91</v>
      </c>
      <c r="Y27" s="18">
        <f t="shared" si="0"/>
        <v>16</v>
      </c>
      <c r="Z27" s="40">
        <f t="shared" si="1"/>
        <v>477</v>
      </c>
      <c r="AA27" s="18">
        <v>1</v>
      </c>
      <c r="AB27" s="40">
        <v>29</v>
      </c>
      <c r="AC27" s="40">
        <v>2</v>
      </c>
      <c r="AD27" s="40">
        <v>46</v>
      </c>
      <c r="AE27" s="18">
        <f t="shared" si="2"/>
        <v>3</v>
      </c>
      <c r="AF27" s="40">
        <f t="shared" si="3"/>
        <v>75</v>
      </c>
      <c r="AG27" s="18">
        <f t="shared" si="4"/>
        <v>33</v>
      </c>
      <c r="AH27" s="40">
        <f t="shared" si="5"/>
        <v>932</v>
      </c>
      <c r="AI27" s="18">
        <v>3</v>
      </c>
      <c r="AJ27" s="40">
        <v>90</v>
      </c>
      <c r="AK27" s="43" t="s">
        <v>31</v>
      </c>
      <c r="AL27" s="44" t="s">
        <v>31</v>
      </c>
      <c r="AM27" s="42">
        <f t="shared" si="6"/>
        <v>28.242424242424242</v>
      </c>
      <c r="AN27" s="17" t="s">
        <v>31</v>
      </c>
      <c r="AO27" s="89" t="s">
        <v>72</v>
      </c>
      <c r="AP27" s="89"/>
      <c r="AQ27" s="17" t="s">
        <v>31</v>
      </c>
    </row>
    <row r="28" spans="1:39" s="17" customFormat="1" ht="9.75">
      <c r="A28" s="18">
        <v>17</v>
      </c>
      <c r="B28" s="19" t="s">
        <v>49</v>
      </c>
      <c r="C28" s="40"/>
      <c r="D28" s="45"/>
      <c r="E28" s="40">
        <v>3</v>
      </c>
      <c r="F28" s="40">
        <v>91</v>
      </c>
      <c r="G28" s="40">
        <v>4</v>
      </c>
      <c r="H28" s="40">
        <v>106</v>
      </c>
      <c r="I28" s="40">
        <v>4</v>
      </c>
      <c r="J28" s="40">
        <v>125</v>
      </c>
      <c r="K28" s="40">
        <v>3</v>
      </c>
      <c r="L28" s="40">
        <v>90</v>
      </c>
      <c r="M28" s="18">
        <f t="shared" si="7"/>
        <v>14</v>
      </c>
      <c r="N28" s="40">
        <f t="shared" si="8"/>
        <v>412</v>
      </c>
      <c r="O28" s="18">
        <v>4</v>
      </c>
      <c r="P28" s="40">
        <v>108</v>
      </c>
      <c r="Q28" s="40">
        <v>3</v>
      </c>
      <c r="R28" s="40">
        <v>75</v>
      </c>
      <c r="S28" s="40">
        <v>3</v>
      </c>
      <c r="T28" s="40">
        <v>79</v>
      </c>
      <c r="U28" s="40">
        <v>3</v>
      </c>
      <c r="V28" s="40">
        <v>84</v>
      </c>
      <c r="W28" s="40">
        <v>3</v>
      </c>
      <c r="X28" s="40">
        <v>86</v>
      </c>
      <c r="Y28" s="18">
        <f t="shared" si="0"/>
        <v>16</v>
      </c>
      <c r="Z28" s="40">
        <f t="shared" si="1"/>
        <v>432</v>
      </c>
      <c r="AA28" s="18">
        <v>1</v>
      </c>
      <c r="AB28" s="40">
        <v>25</v>
      </c>
      <c r="AC28" s="40">
        <v>1</v>
      </c>
      <c r="AD28" s="40">
        <v>23</v>
      </c>
      <c r="AE28" s="18">
        <f t="shared" si="2"/>
        <v>2</v>
      </c>
      <c r="AF28" s="40">
        <f t="shared" si="3"/>
        <v>48</v>
      </c>
      <c r="AG28" s="18">
        <f t="shared" si="4"/>
        <v>32</v>
      </c>
      <c r="AH28" s="40">
        <f t="shared" si="5"/>
        <v>892</v>
      </c>
      <c r="AI28" s="18">
        <v>2</v>
      </c>
      <c r="AJ28" s="40">
        <v>60</v>
      </c>
      <c r="AK28" s="43" t="s">
        <v>31</v>
      </c>
      <c r="AL28" s="44" t="s">
        <v>31</v>
      </c>
      <c r="AM28" s="42">
        <f t="shared" si="6"/>
        <v>27.875</v>
      </c>
    </row>
    <row r="29" spans="1:39" s="17" customFormat="1" ht="9.75">
      <c r="A29" s="47">
        <v>18</v>
      </c>
      <c r="B29" s="19" t="s">
        <v>48</v>
      </c>
      <c r="C29" s="18"/>
      <c r="D29" s="45"/>
      <c r="E29" s="40">
        <v>3</v>
      </c>
      <c r="F29" s="40">
        <v>98</v>
      </c>
      <c r="G29" s="40">
        <v>3</v>
      </c>
      <c r="H29" s="40">
        <v>101</v>
      </c>
      <c r="I29" s="40">
        <v>4</v>
      </c>
      <c r="J29" s="40">
        <v>112</v>
      </c>
      <c r="K29" s="40">
        <v>4</v>
      </c>
      <c r="L29" s="40">
        <v>120</v>
      </c>
      <c r="M29" s="18">
        <f t="shared" si="7"/>
        <v>14</v>
      </c>
      <c r="N29" s="40">
        <f t="shared" si="8"/>
        <v>431</v>
      </c>
      <c r="O29" s="18">
        <v>3</v>
      </c>
      <c r="P29" s="40">
        <v>84</v>
      </c>
      <c r="Q29" s="40">
        <v>3</v>
      </c>
      <c r="R29" s="40">
        <v>73</v>
      </c>
      <c r="S29" s="40">
        <v>3</v>
      </c>
      <c r="T29" s="40">
        <v>73</v>
      </c>
      <c r="U29" s="40">
        <v>2</v>
      </c>
      <c r="V29" s="40">
        <v>58</v>
      </c>
      <c r="W29" s="40">
        <v>3</v>
      </c>
      <c r="X29" s="40">
        <v>73</v>
      </c>
      <c r="Y29" s="18">
        <f t="shared" si="0"/>
        <v>14</v>
      </c>
      <c r="Z29" s="40">
        <f t="shared" si="1"/>
        <v>361</v>
      </c>
      <c r="AA29" s="18">
        <v>1</v>
      </c>
      <c r="AB29" s="40">
        <v>36</v>
      </c>
      <c r="AC29" s="40">
        <v>1</v>
      </c>
      <c r="AD29" s="40">
        <v>32</v>
      </c>
      <c r="AE29" s="18">
        <f t="shared" si="2"/>
        <v>2</v>
      </c>
      <c r="AF29" s="40">
        <f t="shared" si="3"/>
        <v>68</v>
      </c>
      <c r="AG29" s="18">
        <f t="shared" si="4"/>
        <v>30</v>
      </c>
      <c r="AH29" s="40">
        <f>SUM(N29,Z29,AF29)</f>
        <v>860</v>
      </c>
      <c r="AI29" s="18">
        <v>4</v>
      </c>
      <c r="AJ29" s="40">
        <v>120</v>
      </c>
      <c r="AK29" s="43" t="s">
        <v>31</v>
      </c>
      <c r="AL29" s="44" t="s">
        <v>31</v>
      </c>
      <c r="AM29" s="42">
        <f t="shared" si="6"/>
        <v>28.666666666666668</v>
      </c>
    </row>
    <row r="30" spans="1:39" s="17" customFormat="1" ht="7.5" customHeight="1">
      <c r="A30" s="29"/>
      <c r="B30" s="30"/>
      <c r="C30" s="30"/>
      <c r="D30" s="30"/>
      <c r="E30" s="30" t="s">
        <v>31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1"/>
      <c r="AL30" s="31"/>
      <c r="AM30" s="35"/>
    </row>
    <row r="31" spans="1:41" s="17" customFormat="1" ht="9.75">
      <c r="A31" s="95" t="s">
        <v>67</v>
      </c>
      <c r="B31" s="96"/>
      <c r="C31" s="60"/>
      <c r="D31" s="60"/>
      <c r="E31" s="44">
        <f>SUM(E12:E30)</f>
        <v>67</v>
      </c>
      <c r="F31" s="44">
        <f aca="true" t="shared" si="9" ref="F31:U31">SUM(F12:F30)</f>
        <v>1899</v>
      </c>
      <c r="G31" s="44">
        <f t="shared" si="9"/>
        <v>66</v>
      </c>
      <c r="H31" s="44">
        <f t="shared" si="9"/>
        <v>1976</v>
      </c>
      <c r="I31" s="44">
        <f t="shared" si="9"/>
        <v>68</v>
      </c>
      <c r="J31" s="44">
        <f t="shared" si="9"/>
        <v>2009</v>
      </c>
      <c r="K31" s="44">
        <f t="shared" si="9"/>
        <v>67</v>
      </c>
      <c r="L31" s="44">
        <f t="shared" si="9"/>
        <v>1877</v>
      </c>
      <c r="M31" s="44">
        <f t="shared" si="9"/>
        <v>268</v>
      </c>
      <c r="N31" s="44">
        <f t="shared" si="9"/>
        <v>7761</v>
      </c>
      <c r="O31" s="44">
        <f t="shared" si="9"/>
        <v>60</v>
      </c>
      <c r="P31" s="44">
        <f t="shared" si="9"/>
        <v>1722</v>
      </c>
      <c r="Q31" s="44">
        <f t="shared" si="9"/>
        <v>56</v>
      </c>
      <c r="R31" s="44">
        <f t="shared" si="9"/>
        <v>1604</v>
      </c>
      <c r="S31" s="44">
        <f t="shared" si="9"/>
        <v>59</v>
      </c>
      <c r="T31" s="44">
        <f t="shared" si="9"/>
        <v>1627</v>
      </c>
      <c r="U31" s="44">
        <f t="shared" si="9"/>
        <v>57</v>
      </c>
      <c r="V31" s="44">
        <f aca="true" t="shared" si="10" ref="V31:AL31">SUM(V12:V30)</f>
        <v>1569</v>
      </c>
      <c r="W31" s="44">
        <f t="shared" si="10"/>
        <v>52</v>
      </c>
      <c r="X31" s="44">
        <f t="shared" si="10"/>
        <v>1455</v>
      </c>
      <c r="Y31" s="44">
        <f t="shared" si="10"/>
        <v>284</v>
      </c>
      <c r="Z31" s="44">
        <f t="shared" si="10"/>
        <v>7977</v>
      </c>
      <c r="AA31" s="44">
        <f t="shared" si="10"/>
        <v>29</v>
      </c>
      <c r="AB31" s="44">
        <f t="shared" si="10"/>
        <v>792</v>
      </c>
      <c r="AC31" s="44">
        <f t="shared" si="10"/>
        <v>28</v>
      </c>
      <c r="AD31" s="44">
        <f t="shared" si="10"/>
        <v>715</v>
      </c>
      <c r="AE31" s="44">
        <f t="shared" si="10"/>
        <v>57</v>
      </c>
      <c r="AF31" s="44">
        <f t="shared" si="10"/>
        <v>1507</v>
      </c>
      <c r="AG31" s="44">
        <f t="shared" si="10"/>
        <v>609</v>
      </c>
      <c r="AH31" s="44">
        <f t="shared" si="10"/>
        <v>17245</v>
      </c>
      <c r="AI31" s="53">
        <f t="shared" si="10"/>
        <v>49</v>
      </c>
      <c r="AJ31" s="44">
        <f t="shared" si="10"/>
        <v>1509</v>
      </c>
      <c r="AK31" s="44">
        <f t="shared" si="10"/>
        <v>23</v>
      </c>
      <c r="AL31" s="44">
        <f t="shared" si="10"/>
        <v>656</v>
      </c>
      <c r="AM31" s="49">
        <f>(AH31/AG31)</f>
        <v>28.316912972085387</v>
      </c>
      <c r="AO31" s="25"/>
    </row>
    <row r="32" spans="1:39" s="17" customFormat="1" ht="6.7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5"/>
    </row>
    <row r="33" spans="1:39" s="17" customFormat="1" ht="4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5"/>
    </row>
    <row r="34" spans="1:39" s="17" customFormat="1" ht="12.75" customHeight="1">
      <c r="A34" s="74" t="s">
        <v>43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s="17" customFormat="1" ht="9.75">
      <c r="A35" s="18">
        <v>19</v>
      </c>
      <c r="B35" s="19" t="s">
        <v>85</v>
      </c>
      <c r="C35" s="18"/>
      <c r="D35" s="45"/>
      <c r="E35" s="40">
        <v>3</v>
      </c>
      <c r="F35" s="40">
        <v>91</v>
      </c>
      <c r="G35" s="40">
        <v>2</v>
      </c>
      <c r="H35" s="40">
        <v>63</v>
      </c>
      <c r="I35" s="40">
        <v>3</v>
      </c>
      <c r="J35" s="40">
        <v>95</v>
      </c>
      <c r="K35" s="40">
        <v>3</v>
      </c>
      <c r="L35" s="40">
        <v>103</v>
      </c>
      <c r="M35" s="18">
        <f>SUM(E35,G35,I35,K35)</f>
        <v>11</v>
      </c>
      <c r="N35" s="40">
        <f>SUM(F35,H35,J35,L35)</f>
        <v>352</v>
      </c>
      <c r="O35" s="18">
        <v>3</v>
      </c>
      <c r="P35" s="40">
        <v>86</v>
      </c>
      <c r="Q35" s="40">
        <v>3</v>
      </c>
      <c r="R35" s="40">
        <v>103</v>
      </c>
      <c r="S35" s="40">
        <v>3</v>
      </c>
      <c r="T35" s="40">
        <v>82</v>
      </c>
      <c r="U35" s="40">
        <v>4</v>
      </c>
      <c r="V35" s="40">
        <v>126</v>
      </c>
      <c r="W35" s="40">
        <v>3</v>
      </c>
      <c r="X35" s="40">
        <v>78</v>
      </c>
      <c r="Y35" s="18">
        <f aca="true" t="shared" si="11" ref="Y35:Z37">SUM(O35,Q35,S35,U35,W35)</f>
        <v>16</v>
      </c>
      <c r="Z35" s="45">
        <f t="shared" si="11"/>
        <v>475</v>
      </c>
      <c r="AA35" s="40">
        <v>3</v>
      </c>
      <c r="AB35" s="40">
        <v>72</v>
      </c>
      <c r="AC35" s="40">
        <v>3</v>
      </c>
      <c r="AD35" s="40">
        <v>85</v>
      </c>
      <c r="AE35" s="18">
        <f aca="true" t="shared" si="12" ref="AE35:AF37">SUM(AA35,AC35)</f>
        <v>6</v>
      </c>
      <c r="AF35" s="40">
        <f t="shared" si="12"/>
        <v>157</v>
      </c>
      <c r="AG35" s="18">
        <f t="shared" si="4"/>
        <v>33</v>
      </c>
      <c r="AH35" s="40">
        <f t="shared" si="5"/>
        <v>984</v>
      </c>
      <c r="AI35" s="18">
        <v>4</v>
      </c>
      <c r="AJ35" s="40">
        <v>120</v>
      </c>
      <c r="AK35" s="18" t="s">
        <v>31</v>
      </c>
      <c r="AL35" s="40" t="s">
        <v>31</v>
      </c>
      <c r="AM35" s="42">
        <f>AH35/AG35</f>
        <v>29.818181818181817</v>
      </c>
    </row>
    <row r="36" spans="1:39" s="17" customFormat="1" ht="9.75">
      <c r="A36" s="18">
        <v>20</v>
      </c>
      <c r="B36" s="19" t="s">
        <v>38</v>
      </c>
      <c r="C36" s="18"/>
      <c r="D36" s="45"/>
      <c r="E36" s="40" t="s">
        <v>31</v>
      </c>
      <c r="F36" s="40" t="s">
        <v>31</v>
      </c>
      <c r="G36" s="40" t="s">
        <v>31</v>
      </c>
      <c r="H36" s="40"/>
      <c r="I36" s="40" t="s">
        <v>31</v>
      </c>
      <c r="J36" s="40" t="s">
        <v>31</v>
      </c>
      <c r="K36" s="40" t="s">
        <v>31</v>
      </c>
      <c r="L36" s="40" t="s">
        <v>31</v>
      </c>
      <c r="M36" s="18" t="s">
        <v>31</v>
      </c>
      <c r="N36" s="40" t="s">
        <v>31</v>
      </c>
      <c r="O36" s="18">
        <v>3</v>
      </c>
      <c r="P36" s="40">
        <v>84</v>
      </c>
      <c r="Q36" s="40">
        <v>2</v>
      </c>
      <c r="R36" s="40">
        <v>63</v>
      </c>
      <c r="S36" s="40">
        <v>3</v>
      </c>
      <c r="T36" s="40">
        <v>79</v>
      </c>
      <c r="U36" s="40">
        <v>2</v>
      </c>
      <c r="V36" s="40">
        <v>60</v>
      </c>
      <c r="W36" s="40">
        <v>3</v>
      </c>
      <c r="X36" s="40">
        <v>75</v>
      </c>
      <c r="Y36" s="18">
        <f t="shared" si="11"/>
        <v>13</v>
      </c>
      <c r="Z36" s="45">
        <f t="shared" si="11"/>
        <v>361</v>
      </c>
      <c r="AA36" s="40">
        <v>1</v>
      </c>
      <c r="AB36" s="40">
        <v>31</v>
      </c>
      <c r="AC36" s="40">
        <v>1</v>
      </c>
      <c r="AD36" s="40">
        <v>34</v>
      </c>
      <c r="AE36" s="18">
        <f t="shared" si="12"/>
        <v>2</v>
      </c>
      <c r="AF36" s="40">
        <f t="shared" si="12"/>
        <v>65</v>
      </c>
      <c r="AG36" s="18">
        <f>SUM(M36,Y36,AE36)</f>
        <v>15</v>
      </c>
      <c r="AH36" s="40">
        <f>SUM(N36,Z36,AF36)</f>
        <v>426</v>
      </c>
      <c r="AI36" s="18">
        <v>6</v>
      </c>
      <c r="AJ36" s="40">
        <v>180</v>
      </c>
      <c r="AK36" s="18" t="s">
        <v>31</v>
      </c>
      <c r="AL36" s="40" t="s">
        <v>31</v>
      </c>
      <c r="AM36" s="42">
        <f>AH36/AG36</f>
        <v>28.4</v>
      </c>
    </row>
    <row r="37" spans="1:39" s="17" customFormat="1" ht="9.75">
      <c r="A37" s="18">
        <v>21</v>
      </c>
      <c r="B37" s="19" t="s">
        <v>44</v>
      </c>
      <c r="C37" s="18"/>
      <c r="D37" s="45"/>
      <c r="E37" s="40"/>
      <c r="F37" s="40"/>
      <c r="G37" s="40"/>
      <c r="H37" s="40"/>
      <c r="I37" s="40"/>
      <c r="J37" s="40"/>
      <c r="K37" s="40"/>
      <c r="L37" s="40"/>
      <c r="M37" s="18"/>
      <c r="N37" s="40"/>
      <c r="O37" s="18">
        <v>2</v>
      </c>
      <c r="P37" s="40">
        <v>60</v>
      </c>
      <c r="Q37" s="40">
        <v>2</v>
      </c>
      <c r="R37" s="40">
        <v>72</v>
      </c>
      <c r="S37" s="40">
        <v>2</v>
      </c>
      <c r="T37" s="40">
        <v>71</v>
      </c>
      <c r="U37" s="40">
        <v>3</v>
      </c>
      <c r="V37" s="40">
        <v>98</v>
      </c>
      <c r="W37" s="40">
        <v>2</v>
      </c>
      <c r="X37" s="40">
        <v>65</v>
      </c>
      <c r="Y37" s="18">
        <f t="shared" si="11"/>
        <v>11</v>
      </c>
      <c r="Z37" s="45">
        <f t="shared" si="11"/>
        <v>366</v>
      </c>
      <c r="AA37" s="40">
        <v>2</v>
      </c>
      <c r="AB37" s="40">
        <v>59</v>
      </c>
      <c r="AC37" s="40">
        <v>2</v>
      </c>
      <c r="AD37" s="40">
        <v>56</v>
      </c>
      <c r="AE37" s="18">
        <f t="shared" si="12"/>
        <v>4</v>
      </c>
      <c r="AF37" s="40">
        <f t="shared" si="12"/>
        <v>115</v>
      </c>
      <c r="AG37" s="18">
        <f>SUM(M37,Y37,AE37)</f>
        <v>15</v>
      </c>
      <c r="AH37" s="40">
        <f>SUM(N37,Z37,AF37)</f>
        <v>481</v>
      </c>
      <c r="AI37" s="18" t="s">
        <v>32</v>
      </c>
      <c r="AJ37" s="30" t="s">
        <v>31</v>
      </c>
      <c r="AK37" s="18"/>
      <c r="AL37" s="40"/>
      <c r="AM37" s="42">
        <f>AH37/AG37</f>
        <v>32.06666666666667</v>
      </c>
    </row>
    <row r="38" spans="1:39" s="17" customFormat="1" ht="9.75">
      <c r="A38" s="18">
        <v>22</v>
      </c>
      <c r="B38" s="19" t="s">
        <v>69</v>
      </c>
      <c r="C38" s="18"/>
      <c r="D38" s="45"/>
      <c r="E38" s="40" t="s">
        <v>31</v>
      </c>
      <c r="F38" s="40" t="s">
        <v>31</v>
      </c>
      <c r="G38" s="40"/>
      <c r="H38" s="40" t="s">
        <v>31</v>
      </c>
      <c r="I38" s="40"/>
      <c r="J38" s="40"/>
      <c r="K38" s="40"/>
      <c r="L38" s="40"/>
      <c r="M38" s="18" t="s">
        <v>31</v>
      </c>
      <c r="N38" s="40" t="s">
        <v>31</v>
      </c>
      <c r="O38" s="18" t="s">
        <v>31</v>
      </c>
      <c r="P38" s="40" t="s">
        <v>31</v>
      </c>
      <c r="Q38" s="40" t="s">
        <v>31</v>
      </c>
      <c r="R38" s="40" t="s">
        <v>31</v>
      </c>
      <c r="S38" s="40"/>
      <c r="T38" s="40"/>
      <c r="U38" s="40">
        <v>1</v>
      </c>
      <c r="V38" s="40">
        <v>29</v>
      </c>
      <c r="W38" s="40">
        <v>2</v>
      </c>
      <c r="X38" s="40">
        <v>56</v>
      </c>
      <c r="Y38" s="18">
        <f t="shared" si="0"/>
        <v>3</v>
      </c>
      <c r="Z38" s="40">
        <f t="shared" si="1"/>
        <v>85</v>
      </c>
      <c r="AA38" s="18">
        <v>2</v>
      </c>
      <c r="AB38" s="40">
        <v>56</v>
      </c>
      <c r="AC38" s="40">
        <v>1</v>
      </c>
      <c r="AD38" s="40">
        <v>28</v>
      </c>
      <c r="AE38" s="18">
        <f t="shared" si="2"/>
        <v>3</v>
      </c>
      <c r="AF38" s="40">
        <f t="shared" si="3"/>
        <v>84</v>
      </c>
      <c r="AG38" s="18">
        <f t="shared" si="4"/>
        <v>6</v>
      </c>
      <c r="AH38" s="40">
        <f t="shared" si="5"/>
        <v>169</v>
      </c>
      <c r="AI38" s="29" t="s">
        <v>31</v>
      </c>
      <c r="AJ38" s="30" t="s">
        <v>31</v>
      </c>
      <c r="AK38" s="18" t="s">
        <v>31</v>
      </c>
      <c r="AL38" s="40" t="s">
        <v>31</v>
      </c>
      <c r="AM38" s="42">
        <f t="shared" si="6"/>
        <v>28.166666666666668</v>
      </c>
    </row>
    <row r="39" spans="1:39" s="17" customFormat="1" ht="4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5"/>
    </row>
    <row r="40" spans="1:41" s="17" customFormat="1" ht="9.75">
      <c r="A40" s="93" t="s">
        <v>39</v>
      </c>
      <c r="B40" s="94"/>
      <c r="C40" s="44"/>
      <c r="D40" s="44"/>
      <c r="E40" s="44">
        <f>SUM(E35:E38)</f>
        <v>3</v>
      </c>
      <c r="F40" s="44">
        <f>SUM(F35:F38)</f>
        <v>91</v>
      </c>
      <c r="G40" s="44">
        <f aca="true" t="shared" si="13" ref="G40:N40">SUM(G35:G38)</f>
        <v>2</v>
      </c>
      <c r="H40" s="44">
        <f t="shared" si="13"/>
        <v>63</v>
      </c>
      <c r="I40" s="44">
        <f t="shared" si="13"/>
        <v>3</v>
      </c>
      <c r="J40" s="44">
        <f t="shared" si="13"/>
        <v>95</v>
      </c>
      <c r="K40" s="44">
        <f t="shared" si="13"/>
        <v>3</v>
      </c>
      <c r="L40" s="44">
        <f t="shared" si="13"/>
        <v>103</v>
      </c>
      <c r="M40" s="44">
        <f t="shared" si="13"/>
        <v>11</v>
      </c>
      <c r="N40" s="44">
        <f t="shared" si="13"/>
        <v>352</v>
      </c>
      <c r="O40" s="44">
        <f aca="true" t="shared" si="14" ref="O40:U40">SUM(O35:O38)</f>
        <v>8</v>
      </c>
      <c r="P40" s="44">
        <f t="shared" si="14"/>
        <v>230</v>
      </c>
      <c r="Q40" s="44">
        <f t="shared" si="14"/>
        <v>7</v>
      </c>
      <c r="R40" s="44">
        <f t="shared" si="14"/>
        <v>238</v>
      </c>
      <c r="S40" s="44">
        <f t="shared" si="14"/>
        <v>8</v>
      </c>
      <c r="T40" s="44">
        <f t="shared" si="14"/>
        <v>232</v>
      </c>
      <c r="U40" s="44">
        <f t="shared" si="14"/>
        <v>10</v>
      </c>
      <c r="V40" s="44">
        <f aca="true" t="shared" si="15" ref="V40:AJ40">SUM(V35:V38)</f>
        <v>313</v>
      </c>
      <c r="W40" s="44">
        <f t="shared" si="15"/>
        <v>10</v>
      </c>
      <c r="X40" s="44">
        <f t="shared" si="15"/>
        <v>274</v>
      </c>
      <c r="Y40" s="44">
        <f t="shared" si="15"/>
        <v>43</v>
      </c>
      <c r="Z40" s="44">
        <f t="shared" si="15"/>
        <v>1287</v>
      </c>
      <c r="AA40" s="44">
        <f t="shared" si="15"/>
        <v>8</v>
      </c>
      <c r="AB40" s="44">
        <f t="shared" si="15"/>
        <v>218</v>
      </c>
      <c r="AC40" s="44">
        <f t="shared" si="15"/>
        <v>7</v>
      </c>
      <c r="AD40" s="44">
        <f t="shared" si="15"/>
        <v>203</v>
      </c>
      <c r="AE40" s="44">
        <f t="shared" si="15"/>
        <v>15</v>
      </c>
      <c r="AF40" s="44">
        <f t="shared" si="15"/>
        <v>421</v>
      </c>
      <c r="AG40" s="44">
        <f t="shared" si="15"/>
        <v>69</v>
      </c>
      <c r="AH40" s="44">
        <f t="shared" si="15"/>
        <v>2060</v>
      </c>
      <c r="AI40" s="44">
        <f t="shared" si="15"/>
        <v>10</v>
      </c>
      <c r="AJ40" s="44">
        <f t="shared" si="15"/>
        <v>300</v>
      </c>
      <c r="AK40" s="44" t="s">
        <v>31</v>
      </c>
      <c r="AL40" s="44" t="s">
        <v>31</v>
      </c>
      <c r="AM40" s="49">
        <f>(AH40/AG40)</f>
        <v>29.855072463768117</v>
      </c>
      <c r="AO40" s="25"/>
    </row>
    <row r="41" spans="1:39" s="17" customFormat="1" ht="6" customHeight="1">
      <c r="A41" s="33"/>
      <c r="B41" s="34"/>
      <c r="C41" s="34"/>
      <c r="D41" s="34"/>
      <c r="E41" s="34"/>
      <c r="F41" s="34"/>
      <c r="G41" s="34"/>
      <c r="H41" s="34" t="s">
        <v>31</v>
      </c>
      <c r="I41" s="34"/>
      <c r="J41" s="34"/>
      <c r="K41" s="34"/>
      <c r="L41" s="34"/>
      <c r="M41" s="30" t="s">
        <v>31</v>
      </c>
      <c r="N41" s="30" t="s">
        <v>31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6"/>
    </row>
    <row r="42" spans="1:39" s="17" customFormat="1" ht="12.75" customHeight="1">
      <c r="A42" s="74" t="s">
        <v>45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5"/>
    </row>
    <row r="43" spans="1:45" s="17" customFormat="1" ht="9.75">
      <c r="A43" s="18">
        <v>23</v>
      </c>
      <c r="B43" s="19" t="s">
        <v>47</v>
      </c>
      <c r="C43" s="18"/>
      <c r="D43" s="45"/>
      <c r="E43" s="40">
        <v>2</v>
      </c>
      <c r="F43" s="40">
        <v>62</v>
      </c>
      <c r="G43" s="40">
        <v>2</v>
      </c>
      <c r="H43" s="40">
        <v>56</v>
      </c>
      <c r="I43" s="40">
        <v>2</v>
      </c>
      <c r="J43" s="40">
        <v>54</v>
      </c>
      <c r="K43" s="40">
        <v>2</v>
      </c>
      <c r="L43" s="40">
        <v>44</v>
      </c>
      <c r="M43" s="18">
        <f>SUM(E43,G43,I43,K43)</f>
        <v>8</v>
      </c>
      <c r="N43" s="40">
        <f>SUM(F43,H43,J43,L43)</f>
        <v>216</v>
      </c>
      <c r="O43" s="18"/>
      <c r="P43" s="40"/>
      <c r="Q43" s="40"/>
      <c r="R43" s="40"/>
      <c r="S43" s="40"/>
      <c r="T43" s="40"/>
      <c r="U43" s="40"/>
      <c r="V43" s="40"/>
      <c r="W43" s="40"/>
      <c r="X43" s="40"/>
      <c r="Y43" s="40" t="s">
        <v>31</v>
      </c>
      <c r="Z43" s="40" t="s">
        <v>31</v>
      </c>
      <c r="AA43" s="40"/>
      <c r="AB43" s="40"/>
      <c r="AC43" s="40"/>
      <c r="AD43" s="40"/>
      <c r="AE43" s="40" t="s">
        <v>31</v>
      </c>
      <c r="AF43" s="40" t="s">
        <v>31</v>
      </c>
      <c r="AG43" s="18">
        <f>SUM(M43,Y43,AE43)</f>
        <v>8</v>
      </c>
      <c r="AH43" s="40">
        <f>SUM(N43,Z43,AF43)</f>
        <v>216</v>
      </c>
      <c r="AI43" s="18">
        <v>2</v>
      </c>
      <c r="AJ43" s="40">
        <v>50</v>
      </c>
      <c r="AK43" s="18" t="s">
        <v>31</v>
      </c>
      <c r="AL43" s="40" t="s">
        <v>31</v>
      </c>
      <c r="AM43" s="42">
        <f>AH43/AG43</f>
        <v>27</v>
      </c>
      <c r="AS43" s="17" t="s">
        <v>31</v>
      </c>
    </row>
    <row r="44" spans="1:39" s="17" customFormat="1" ht="9.75">
      <c r="A44" s="18">
        <v>24</v>
      </c>
      <c r="B44" s="18" t="s">
        <v>78</v>
      </c>
      <c r="C44" s="18" t="s">
        <v>31</v>
      </c>
      <c r="D44" s="40" t="s">
        <v>31</v>
      </c>
      <c r="E44" s="18">
        <v>1</v>
      </c>
      <c r="F44" s="40">
        <v>31</v>
      </c>
      <c r="G44" s="40"/>
      <c r="H44" s="40"/>
      <c r="I44" s="40"/>
      <c r="J44" s="40"/>
      <c r="K44" s="40" t="s">
        <v>31</v>
      </c>
      <c r="L44" s="40" t="s">
        <v>31</v>
      </c>
      <c r="M44" s="18">
        <f>SUM(E44,G44,I44,K44)</f>
        <v>1</v>
      </c>
      <c r="N44" s="40">
        <f>SUM(F44,H44,J44,L44)</f>
        <v>31</v>
      </c>
      <c r="O44" s="18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 t="s">
        <v>31</v>
      </c>
      <c r="AF44" s="40" t="s">
        <v>31</v>
      </c>
      <c r="AG44" s="18">
        <v>1</v>
      </c>
      <c r="AH44" s="40">
        <f>SUM(N44,Z44,AF44)</f>
        <v>31</v>
      </c>
      <c r="AI44" s="18">
        <v>1</v>
      </c>
      <c r="AJ44" s="40">
        <v>31</v>
      </c>
      <c r="AK44" s="40" t="s">
        <v>32</v>
      </c>
      <c r="AL44" s="40"/>
      <c r="AM44" s="42">
        <f>AH44/AG44</f>
        <v>31</v>
      </c>
    </row>
    <row r="45" spans="1:39" s="17" customFormat="1" ht="9.75">
      <c r="A45" s="95" t="s">
        <v>79</v>
      </c>
      <c r="B45" s="96"/>
      <c r="C45" s="60"/>
      <c r="D45" s="60"/>
      <c r="E45" s="44">
        <f>SUM(E43:E44)</f>
        <v>3</v>
      </c>
      <c r="F45" s="44">
        <f aca="true" t="shared" si="16" ref="F45:L45">SUM(F43:F44)</f>
        <v>93</v>
      </c>
      <c r="G45" s="44">
        <f t="shared" si="16"/>
        <v>2</v>
      </c>
      <c r="H45" s="44">
        <f t="shared" si="16"/>
        <v>56</v>
      </c>
      <c r="I45" s="44">
        <f t="shared" si="16"/>
        <v>2</v>
      </c>
      <c r="J45" s="44">
        <f t="shared" si="16"/>
        <v>54</v>
      </c>
      <c r="K45" s="44">
        <f t="shared" si="16"/>
        <v>2</v>
      </c>
      <c r="L45" s="44">
        <f t="shared" si="16"/>
        <v>44</v>
      </c>
      <c r="M45" s="44">
        <f>SUM(M43:M44)</f>
        <v>9</v>
      </c>
      <c r="N45" s="44">
        <f>SUM(N43:N44)</f>
        <v>247</v>
      </c>
      <c r="O45" s="44" t="s">
        <v>31</v>
      </c>
      <c r="P45" s="44" t="s">
        <v>31</v>
      </c>
      <c r="Q45" s="44" t="s">
        <v>31</v>
      </c>
      <c r="R45" s="44" t="s">
        <v>31</v>
      </c>
      <c r="S45" s="44" t="s">
        <v>31</v>
      </c>
      <c r="T45" s="44" t="s">
        <v>31</v>
      </c>
      <c r="U45" s="44" t="s">
        <v>31</v>
      </c>
      <c r="V45" s="44" t="s">
        <v>31</v>
      </c>
      <c r="W45" s="44" t="s">
        <v>31</v>
      </c>
      <c r="X45" s="44" t="s">
        <v>31</v>
      </c>
      <c r="Y45" s="44" t="s">
        <v>31</v>
      </c>
      <c r="Z45" s="44" t="s">
        <v>31</v>
      </c>
      <c r="AA45" s="44" t="s">
        <v>31</v>
      </c>
      <c r="AB45" s="44" t="s">
        <v>31</v>
      </c>
      <c r="AC45" s="44" t="s">
        <v>31</v>
      </c>
      <c r="AD45" s="44" t="s">
        <v>31</v>
      </c>
      <c r="AE45" s="44" t="s">
        <v>31</v>
      </c>
      <c r="AF45" s="44" t="s">
        <v>31</v>
      </c>
      <c r="AG45" s="44">
        <f>SUM(AG43:AG44)</f>
        <v>9</v>
      </c>
      <c r="AH45" s="44">
        <f>SUM(AH43:AH44)</f>
        <v>247</v>
      </c>
      <c r="AI45" s="44">
        <f>SUM(AI43:AI44)</f>
        <v>3</v>
      </c>
      <c r="AJ45" s="44">
        <f>SUM(AJ43:AJ44)</f>
        <v>81</v>
      </c>
      <c r="AK45" s="44">
        <f>SUM(AK26:AK44)</f>
        <v>23</v>
      </c>
      <c r="AL45" s="44">
        <f>SUM(AL26:AL44)</f>
        <v>656</v>
      </c>
      <c r="AM45" s="49">
        <f>(AH45/AG45)</f>
        <v>27.444444444444443</v>
      </c>
    </row>
    <row r="46" spans="1:39" s="17" customFormat="1" ht="9" customHeight="1">
      <c r="A46" s="18"/>
      <c r="B46" s="44"/>
      <c r="C46" s="44"/>
      <c r="D46" s="44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51"/>
    </row>
    <row r="47" spans="1:39" s="17" customFormat="1" ht="9.75">
      <c r="A47" s="93" t="s">
        <v>40</v>
      </c>
      <c r="B47" s="94"/>
      <c r="C47" s="44"/>
      <c r="D47" s="44"/>
      <c r="E47" s="44">
        <f aca="true" t="shared" si="17" ref="E47:O47">SUM(E31,E40,E45)</f>
        <v>73</v>
      </c>
      <c r="F47" s="44">
        <f t="shared" si="17"/>
        <v>2083</v>
      </c>
      <c r="G47" s="44">
        <f t="shared" si="17"/>
        <v>70</v>
      </c>
      <c r="H47" s="44">
        <f t="shared" si="17"/>
        <v>2095</v>
      </c>
      <c r="I47" s="44">
        <f t="shared" si="17"/>
        <v>73</v>
      </c>
      <c r="J47" s="44">
        <f t="shared" si="17"/>
        <v>2158</v>
      </c>
      <c r="K47" s="44">
        <f t="shared" si="17"/>
        <v>72</v>
      </c>
      <c r="L47" s="44">
        <f t="shared" si="17"/>
        <v>2024</v>
      </c>
      <c r="M47" s="44">
        <f t="shared" si="17"/>
        <v>288</v>
      </c>
      <c r="N47" s="44">
        <f t="shared" si="17"/>
        <v>8360</v>
      </c>
      <c r="O47" s="44">
        <f t="shared" si="17"/>
        <v>68</v>
      </c>
      <c r="P47" s="44">
        <f aca="true" t="shared" si="18" ref="P47:AF47">SUM(P31,P40,P45)</f>
        <v>1952</v>
      </c>
      <c r="Q47" s="44">
        <f t="shared" si="18"/>
        <v>63</v>
      </c>
      <c r="R47" s="44">
        <f t="shared" si="18"/>
        <v>1842</v>
      </c>
      <c r="S47" s="44">
        <f t="shared" si="18"/>
        <v>67</v>
      </c>
      <c r="T47" s="44">
        <f t="shared" si="18"/>
        <v>1859</v>
      </c>
      <c r="U47" s="44">
        <f t="shared" si="18"/>
        <v>67</v>
      </c>
      <c r="V47" s="44">
        <f t="shared" si="18"/>
        <v>1882</v>
      </c>
      <c r="W47" s="44">
        <f t="shared" si="18"/>
        <v>62</v>
      </c>
      <c r="X47" s="44">
        <f t="shared" si="18"/>
        <v>1729</v>
      </c>
      <c r="Y47" s="44">
        <f t="shared" si="18"/>
        <v>327</v>
      </c>
      <c r="Z47" s="44">
        <f t="shared" si="18"/>
        <v>9264</v>
      </c>
      <c r="AA47" s="44">
        <f t="shared" si="18"/>
        <v>37</v>
      </c>
      <c r="AB47" s="44">
        <f t="shared" si="18"/>
        <v>1010</v>
      </c>
      <c r="AC47" s="44">
        <f t="shared" si="18"/>
        <v>35</v>
      </c>
      <c r="AD47" s="44">
        <f t="shared" si="18"/>
        <v>918</v>
      </c>
      <c r="AE47" s="44">
        <f t="shared" si="18"/>
        <v>72</v>
      </c>
      <c r="AF47" s="44">
        <f t="shared" si="18"/>
        <v>1928</v>
      </c>
      <c r="AG47" s="44">
        <f>SUM(AG31,AG40,AG45)</f>
        <v>687</v>
      </c>
      <c r="AH47" s="44">
        <f>SUM(AH31,AH40,AH45)</f>
        <v>19552</v>
      </c>
      <c r="AI47" s="44">
        <f>SUM(AI31,AI40,AI45)</f>
        <v>62</v>
      </c>
      <c r="AJ47" s="44">
        <f>SUM(AJ31,AJ40,AJ45)</f>
        <v>1890</v>
      </c>
      <c r="AK47" s="44">
        <f>SUM(AK31,AK40,AK43)</f>
        <v>23</v>
      </c>
      <c r="AL47" s="44">
        <f>SUM(AL31,AL40,AL43)</f>
        <v>656</v>
      </c>
      <c r="AM47" s="49">
        <f>(AH47/AG47)</f>
        <v>28.459970887918487</v>
      </c>
    </row>
    <row r="48" spans="1:39" s="17" customFormat="1" ht="5.25" customHeight="1">
      <c r="A48" s="29"/>
      <c r="B48" s="31"/>
      <c r="C48" s="31"/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5"/>
    </row>
    <row r="49" spans="1:39" s="17" customFormat="1" ht="12.75" customHeight="1">
      <c r="A49" s="74" t="s">
        <v>65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</row>
    <row r="50" spans="1:39" s="17" customFormat="1" ht="9.75">
      <c r="A50" s="18">
        <v>25</v>
      </c>
      <c r="B50" s="47" t="s">
        <v>81</v>
      </c>
      <c r="C50" s="47">
        <v>2</v>
      </c>
      <c r="D50" s="61">
        <v>15</v>
      </c>
      <c r="E50" s="50">
        <v>1</v>
      </c>
      <c r="F50" s="50">
        <v>11</v>
      </c>
      <c r="G50" s="50">
        <v>1</v>
      </c>
      <c r="H50" s="50">
        <v>6</v>
      </c>
      <c r="I50" s="50">
        <v>1</v>
      </c>
      <c r="J50" s="50">
        <v>14</v>
      </c>
      <c r="K50" s="50">
        <v>2</v>
      </c>
      <c r="L50" s="50">
        <v>18</v>
      </c>
      <c r="M50" s="59">
        <f>SUM(E50,G50,I50,K50)</f>
        <v>5</v>
      </c>
      <c r="N50" s="50">
        <f>SUM(F50,H50,J50,L50)</f>
        <v>49</v>
      </c>
      <c r="O50" s="59">
        <v>1</v>
      </c>
      <c r="P50" s="50">
        <v>9</v>
      </c>
      <c r="Q50" s="50">
        <v>1</v>
      </c>
      <c r="R50" s="50">
        <v>14</v>
      </c>
      <c r="S50" s="50">
        <v>1</v>
      </c>
      <c r="T50" s="50">
        <v>8</v>
      </c>
      <c r="U50" s="50">
        <v>1</v>
      </c>
      <c r="V50" s="50">
        <v>13</v>
      </c>
      <c r="W50" s="50">
        <v>1</v>
      </c>
      <c r="X50" s="50">
        <v>11</v>
      </c>
      <c r="Y50" s="59">
        <f>SUM(O50,Q50,S50,U50,W50)</f>
        <v>5</v>
      </c>
      <c r="Z50" s="50">
        <f>SUM(P50,R50,T50,V50,X50)</f>
        <v>55</v>
      </c>
      <c r="AA50" s="59"/>
      <c r="AB50" s="50"/>
      <c r="AC50" s="50"/>
      <c r="AD50" s="50"/>
      <c r="AE50" s="50" t="s">
        <v>31</v>
      </c>
      <c r="AF50" s="50" t="s">
        <v>31</v>
      </c>
      <c r="AG50" s="59">
        <f>SUM(C50,M50,Y50,AE50)</f>
        <v>12</v>
      </c>
      <c r="AH50" s="50">
        <f>SUM(D50,N50,Z50,AF50)</f>
        <v>119</v>
      </c>
      <c r="AI50" s="59">
        <v>9</v>
      </c>
      <c r="AJ50" s="50">
        <v>95</v>
      </c>
      <c r="AK50" s="18" t="s">
        <v>31</v>
      </c>
      <c r="AL50" s="40" t="s">
        <v>31</v>
      </c>
      <c r="AM50" s="42">
        <f>AH50/AG50</f>
        <v>9.916666666666666</v>
      </c>
    </row>
    <row r="51" spans="1:39" s="17" customFormat="1" ht="6" customHeight="1">
      <c r="A51" s="5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6"/>
    </row>
    <row r="52" spans="1:39" s="17" customFormat="1" ht="9.75">
      <c r="A52" s="91" t="s">
        <v>68</v>
      </c>
      <c r="B52" s="92"/>
      <c r="C52" s="44">
        <f>SUM(C47,C50)</f>
        <v>2</v>
      </c>
      <c r="D52" s="44">
        <f aca="true" t="shared" si="19" ref="D52:AL52">SUM(D47,D50)</f>
        <v>15</v>
      </c>
      <c r="E52" s="44">
        <f>SUM(E47,E50)</f>
        <v>74</v>
      </c>
      <c r="F52" s="44">
        <f t="shared" si="19"/>
        <v>2094</v>
      </c>
      <c r="G52" s="44">
        <f t="shared" si="19"/>
        <v>71</v>
      </c>
      <c r="H52" s="44">
        <f t="shared" si="19"/>
        <v>2101</v>
      </c>
      <c r="I52" s="44">
        <f t="shared" si="19"/>
        <v>74</v>
      </c>
      <c r="J52" s="44">
        <f t="shared" si="19"/>
        <v>2172</v>
      </c>
      <c r="K52" s="44">
        <f t="shared" si="19"/>
        <v>74</v>
      </c>
      <c r="L52" s="44">
        <f t="shared" si="19"/>
        <v>2042</v>
      </c>
      <c r="M52" s="44">
        <f t="shared" si="19"/>
        <v>293</v>
      </c>
      <c r="N52" s="44">
        <f t="shared" si="19"/>
        <v>8409</v>
      </c>
      <c r="O52" s="44">
        <f t="shared" si="19"/>
        <v>69</v>
      </c>
      <c r="P52" s="44">
        <f t="shared" si="19"/>
        <v>1961</v>
      </c>
      <c r="Q52" s="44">
        <f t="shared" si="19"/>
        <v>64</v>
      </c>
      <c r="R52" s="44">
        <f t="shared" si="19"/>
        <v>1856</v>
      </c>
      <c r="S52" s="44">
        <f t="shared" si="19"/>
        <v>68</v>
      </c>
      <c r="T52" s="44">
        <f t="shared" si="19"/>
        <v>1867</v>
      </c>
      <c r="U52" s="44">
        <f t="shared" si="19"/>
        <v>68</v>
      </c>
      <c r="V52" s="44">
        <f t="shared" si="19"/>
        <v>1895</v>
      </c>
      <c r="W52" s="44">
        <f t="shared" si="19"/>
        <v>63</v>
      </c>
      <c r="X52" s="44">
        <f t="shared" si="19"/>
        <v>1740</v>
      </c>
      <c r="Y52" s="44">
        <f t="shared" si="19"/>
        <v>332</v>
      </c>
      <c r="Z52" s="44">
        <f t="shared" si="19"/>
        <v>9319</v>
      </c>
      <c r="AA52" s="44">
        <f t="shared" si="19"/>
        <v>37</v>
      </c>
      <c r="AB52" s="44">
        <f t="shared" si="19"/>
        <v>1010</v>
      </c>
      <c r="AC52" s="44">
        <f t="shared" si="19"/>
        <v>35</v>
      </c>
      <c r="AD52" s="44">
        <f t="shared" si="19"/>
        <v>918</v>
      </c>
      <c r="AE52" s="44">
        <f t="shared" si="19"/>
        <v>72</v>
      </c>
      <c r="AF52" s="44">
        <f t="shared" si="19"/>
        <v>1928</v>
      </c>
      <c r="AG52" s="44">
        <f t="shared" si="19"/>
        <v>699</v>
      </c>
      <c r="AH52" s="44">
        <f t="shared" si="19"/>
        <v>19671</v>
      </c>
      <c r="AI52" s="44">
        <f t="shared" si="19"/>
        <v>71</v>
      </c>
      <c r="AJ52" s="44">
        <f t="shared" si="19"/>
        <v>1985</v>
      </c>
      <c r="AK52" s="44">
        <f t="shared" si="19"/>
        <v>23</v>
      </c>
      <c r="AL52" s="44">
        <f t="shared" si="19"/>
        <v>656</v>
      </c>
      <c r="AM52" s="49">
        <f>(AH52/AG52)</f>
        <v>28.141630901287552</v>
      </c>
    </row>
    <row r="53" spans="1:39" s="17" customFormat="1" ht="6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2"/>
    </row>
    <row r="54" spans="1:39" s="17" customFormat="1" ht="12.75" customHeight="1">
      <c r="A54" s="74" t="s">
        <v>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5"/>
    </row>
    <row r="55" spans="1:39" s="17" customFormat="1" ht="9.75">
      <c r="A55" s="18">
        <v>26</v>
      </c>
      <c r="B55" s="18" t="s">
        <v>70</v>
      </c>
      <c r="C55" s="18"/>
      <c r="D55" s="45"/>
      <c r="E55" s="40">
        <v>1</v>
      </c>
      <c r="F55" s="40">
        <v>12</v>
      </c>
      <c r="G55" s="40">
        <v>1</v>
      </c>
      <c r="H55" s="40">
        <v>11</v>
      </c>
      <c r="I55" s="40">
        <v>1</v>
      </c>
      <c r="J55" s="40">
        <v>14</v>
      </c>
      <c r="K55" s="40">
        <v>2</v>
      </c>
      <c r="L55" s="40">
        <v>23</v>
      </c>
      <c r="M55" s="18">
        <f>SUM(E55,G55,I55,K55)</f>
        <v>5</v>
      </c>
      <c r="N55" s="40">
        <f>SUM(F55,H55,J55,L55)</f>
        <v>60</v>
      </c>
      <c r="O55" s="18">
        <v>1</v>
      </c>
      <c r="P55" s="40">
        <v>12</v>
      </c>
      <c r="Q55" s="40">
        <v>1</v>
      </c>
      <c r="R55" s="40">
        <v>10</v>
      </c>
      <c r="S55" s="40">
        <v>1</v>
      </c>
      <c r="T55" s="40">
        <v>14</v>
      </c>
      <c r="U55" s="40">
        <v>1</v>
      </c>
      <c r="V55" s="40">
        <v>7</v>
      </c>
      <c r="W55" s="40">
        <v>1</v>
      </c>
      <c r="X55" s="40">
        <v>9</v>
      </c>
      <c r="Y55" s="18">
        <f>SUM(O55,Q55,S55,U55,W55)</f>
        <v>5</v>
      </c>
      <c r="Z55" s="40">
        <f>SUM(P55,R55,T55,V55,X55)</f>
        <v>52</v>
      </c>
      <c r="AA55" s="18">
        <v>1</v>
      </c>
      <c r="AB55" s="40">
        <v>5</v>
      </c>
      <c r="AC55" s="40">
        <v>1</v>
      </c>
      <c r="AD55" s="40">
        <v>12</v>
      </c>
      <c r="AE55" s="18">
        <f>SUM(AA55,AC55)</f>
        <v>2</v>
      </c>
      <c r="AF55" s="40">
        <f>SUM(AB55,AD55)</f>
        <v>17</v>
      </c>
      <c r="AG55" s="18">
        <f>SUM(M55,Y55,AE55)</f>
        <v>12</v>
      </c>
      <c r="AH55" s="40">
        <f>SUM(N55,Z55,AF55)</f>
        <v>129</v>
      </c>
      <c r="AI55" s="18" t="s">
        <v>31</v>
      </c>
      <c r="AJ55" s="40" t="s">
        <v>31</v>
      </c>
      <c r="AK55" s="18"/>
      <c r="AL55" s="40"/>
      <c r="AM55" s="42">
        <f>AH55/AG55</f>
        <v>10.75</v>
      </c>
    </row>
    <row r="56" spans="1:39" s="17" customFormat="1" ht="9.75">
      <c r="A56" s="74" t="s">
        <v>12</v>
      </c>
      <c r="B56" s="84"/>
      <c r="C56" s="40"/>
      <c r="D56" s="40"/>
      <c r="E56" s="40">
        <f aca="true" t="shared" si="20" ref="E56:L56">SUM(E55:E55)</f>
        <v>1</v>
      </c>
      <c r="F56" s="40">
        <f t="shared" si="20"/>
        <v>12</v>
      </c>
      <c r="G56" s="40">
        <f t="shared" si="20"/>
        <v>1</v>
      </c>
      <c r="H56" s="40">
        <f t="shared" si="20"/>
        <v>11</v>
      </c>
      <c r="I56" s="40">
        <f t="shared" si="20"/>
        <v>1</v>
      </c>
      <c r="J56" s="40">
        <f t="shared" si="20"/>
        <v>14</v>
      </c>
      <c r="K56" s="40">
        <f t="shared" si="20"/>
        <v>2</v>
      </c>
      <c r="L56" s="40">
        <f t="shared" si="20"/>
        <v>23</v>
      </c>
      <c r="M56" s="40">
        <f>SUM(E56,G56,I56,K56)</f>
        <v>5</v>
      </c>
      <c r="N56" s="40">
        <f>SUM(F56,H56,J56,L56)</f>
        <v>60</v>
      </c>
      <c r="O56" s="40">
        <f aca="true" t="shared" si="21" ref="O56:AH56">SUM(O55:O55)</f>
        <v>1</v>
      </c>
      <c r="P56" s="40">
        <f t="shared" si="21"/>
        <v>12</v>
      </c>
      <c r="Q56" s="40">
        <f t="shared" si="21"/>
        <v>1</v>
      </c>
      <c r="R56" s="40">
        <f t="shared" si="21"/>
        <v>10</v>
      </c>
      <c r="S56" s="40">
        <f t="shared" si="21"/>
        <v>1</v>
      </c>
      <c r="T56" s="40">
        <f t="shared" si="21"/>
        <v>14</v>
      </c>
      <c r="U56" s="40">
        <f t="shared" si="21"/>
        <v>1</v>
      </c>
      <c r="V56" s="40">
        <f t="shared" si="21"/>
        <v>7</v>
      </c>
      <c r="W56" s="40">
        <f t="shared" si="21"/>
        <v>1</v>
      </c>
      <c r="X56" s="40">
        <f t="shared" si="21"/>
        <v>9</v>
      </c>
      <c r="Y56" s="40">
        <f t="shared" si="21"/>
        <v>5</v>
      </c>
      <c r="Z56" s="40">
        <f t="shared" si="21"/>
        <v>52</v>
      </c>
      <c r="AA56" s="40">
        <f t="shared" si="21"/>
        <v>1</v>
      </c>
      <c r="AB56" s="40">
        <f t="shared" si="21"/>
        <v>5</v>
      </c>
      <c r="AC56" s="40">
        <f>SUM(AC55:AC55)</f>
        <v>1</v>
      </c>
      <c r="AD56" s="40">
        <f>SUM(AD55:AD55)</f>
        <v>12</v>
      </c>
      <c r="AE56" s="40">
        <f t="shared" si="21"/>
        <v>2</v>
      </c>
      <c r="AF56" s="40">
        <f t="shared" si="21"/>
        <v>17</v>
      </c>
      <c r="AG56" s="40">
        <f t="shared" si="21"/>
        <v>12</v>
      </c>
      <c r="AH56" s="40">
        <f t="shared" si="21"/>
        <v>129</v>
      </c>
      <c r="AI56" s="40" t="s">
        <v>31</v>
      </c>
      <c r="AJ56" s="40" t="s">
        <v>31</v>
      </c>
      <c r="AK56" s="40" t="s">
        <v>31</v>
      </c>
      <c r="AL56" s="40" t="s">
        <v>31</v>
      </c>
      <c r="AM56" s="51">
        <f>AH56/AG56</f>
        <v>10.75</v>
      </c>
    </row>
    <row r="57" spans="1:39" s="17" customFormat="1" ht="8.2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0" t="s">
        <v>31</v>
      </c>
      <c r="N57" s="30" t="s">
        <v>31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2"/>
    </row>
    <row r="58" spans="1:45" s="17" customFormat="1" ht="9.75" customHeight="1">
      <c r="A58" s="91" t="s">
        <v>42</v>
      </c>
      <c r="B58" s="92"/>
      <c r="C58" s="43">
        <f aca="true" t="shared" si="22" ref="C58:AL58">SUM(C52,C56)</f>
        <v>2</v>
      </c>
      <c r="D58" s="46">
        <f t="shared" si="22"/>
        <v>15</v>
      </c>
      <c r="E58" s="44">
        <f t="shared" si="22"/>
        <v>75</v>
      </c>
      <c r="F58" s="44">
        <f t="shared" si="22"/>
        <v>2106</v>
      </c>
      <c r="G58" s="44">
        <f t="shared" si="22"/>
        <v>72</v>
      </c>
      <c r="H58" s="44">
        <f t="shared" si="22"/>
        <v>2112</v>
      </c>
      <c r="I58" s="44">
        <f t="shared" si="22"/>
        <v>75</v>
      </c>
      <c r="J58" s="44">
        <f t="shared" si="22"/>
        <v>2186</v>
      </c>
      <c r="K58" s="44">
        <f t="shared" si="22"/>
        <v>76</v>
      </c>
      <c r="L58" s="44">
        <f t="shared" si="22"/>
        <v>2065</v>
      </c>
      <c r="M58" s="43">
        <f t="shared" si="22"/>
        <v>298</v>
      </c>
      <c r="N58" s="46">
        <f t="shared" si="22"/>
        <v>8469</v>
      </c>
      <c r="O58" s="44">
        <f t="shared" si="22"/>
        <v>70</v>
      </c>
      <c r="P58" s="44">
        <f t="shared" si="22"/>
        <v>1973</v>
      </c>
      <c r="Q58" s="44">
        <f t="shared" si="22"/>
        <v>65</v>
      </c>
      <c r="R58" s="44">
        <f t="shared" si="22"/>
        <v>1866</v>
      </c>
      <c r="S58" s="44">
        <f t="shared" si="22"/>
        <v>69</v>
      </c>
      <c r="T58" s="44">
        <f t="shared" si="22"/>
        <v>1881</v>
      </c>
      <c r="U58" s="44">
        <f t="shared" si="22"/>
        <v>69</v>
      </c>
      <c r="V58" s="44">
        <f t="shared" si="22"/>
        <v>1902</v>
      </c>
      <c r="W58" s="44">
        <f t="shared" si="22"/>
        <v>64</v>
      </c>
      <c r="X58" s="46">
        <f t="shared" si="22"/>
        <v>1749</v>
      </c>
      <c r="Y58" s="44">
        <f t="shared" si="22"/>
        <v>337</v>
      </c>
      <c r="Z58" s="46">
        <f t="shared" si="22"/>
        <v>9371</v>
      </c>
      <c r="AA58" s="44">
        <f t="shared" si="22"/>
        <v>38</v>
      </c>
      <c r="AB58" s="44">
        <f t="shared" si="22"/>
        <v>1015</v>
      </c>
      <c r="AC58" s="44">
        <f t="shared" si="22"/>
        <v>36</v>
      </c>
      <c r="AD58" s="46">
        <f t="shared" si="22"/>
        <v>930</v>
      </c>
      <c r="AE58" s="44">
        <f t="shared" si="22"/>
        <v>74</v>
      </c>
      <c r="AF58" s="46">
        <f t="shared" si="22"/>
        <v>1945</v>
      </c>
      <c r="AG58" s="44">
        <f t="shared" si="22"/>
        <v>711</v>
      </c>
      <c r="AH58" s="46">
        <f t="shared" si="22"/>
        <v>19800</v>
      </c>
      <c r="AI58" s="44">
        <f t="shared" si="22"/>
        <v>71</v>
      </c>
      <c r="AJ58" s="46">
        <f t="shared" si="22"/>
        <v>1985</v>
      </c>
      <c r="AK58" s="44">
        <f t="shared" si="22"/>
        <v>23</v>
      </c>
      <c r="AL58" s="46">
        <f t="shared" si="22"/>
        <v>656</v>
      </c>
      <c r="AM58" s="54">
        <f>(AH58/AG58)</f>
        <v>27.848101265822784</v>
      </c>
      <c r="AS58" s="17" t="s">
        <v>31</v>
      </c>
    </row>
    <row r="59" spans="1:39" s="17" customFormat="1" ht="6.75" customHeight="1">
      <c r="A59" s="20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6"/>
    </row>
    <row r="60" spans="5:39" ht="9.75" customHeight="1"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1"/>
      <c r="R60" s="82" t="s">
        <v>31</v>
      </c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1"/>
    </row>
    <row r="61" spans="1:39" ht="12.75">
      <c r="A61" s="6" t="s">
        <v>31</v>
      </c>
      <c r="B61" s="65" t="s">
        <v>83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58" t="s">
        <v>31</v>
      </c>
      <c r="AG61" s="58" t="s">
        <v>31</v>
      </c>
      <c r="AH61" s="58">
        <v>19370</v>
      </c>
      <c r="AI61" s="58" t="s">
        <v>31</v>
      </c>
      <c r="AJ61" s="58" t="s">
        <v>31</v>
      </c>
      <c r="AK61" s="57" t="s">
        <v>31</v>
      </c>
      <c r="AL61" s="6" t="s">
        <v>31</v>
      </c>
      <c r="AM61" s="8" t="s">
        <v>31</v>
      </c>
    </row>
    <row r="62" spans="1:39" ht="12.75">
      <c r="A62" s="6" t="s">
        <v>31</v>
      </c>
      <c r="B62" s="38" t="s">
        <v>31</v>
      </c>
      <c r="C62" s="38"/>
      <c r="D62" s="38"/>
      <c r="E62" s="38" t="s">
        <v>31</v>
      </c>
      <c r="F62" s="38" t="s">
        <v>31</v>
      </c>
      <c r="G62" s="38"/>
      <c r="H62" s="38"/>
      <c r="I62" s="38"/>
      <c r="J62" s="38"/>
      <c r="K62" s="38"/>
      <c r="L62" s="38"/>
      <c r="M62" s="38" t="s">
        <v>31</v>
      </c>
      <c r="N62" s="38" t="s">
        <v>31</v>
      </c>
      <c r="O62" s="38"/>
      <c r="P62" s="38" t="s">
        <v>31</v>
      </c>
      <c r="Q62" s="38" t="s">
        <v>31</v>
      </c>
      <c r="R62" s="38" t="s">
        <v>32</v>
      </c>
      <c r="S62" s="38"/>
      <c r="T62" s="38"/>
      <c r="U62" s="38" t="s">
        <v>31</v>
      </c>
      <c r="V62" s="38" t="s">
        <v>31</v>
      </c>
      <c r="W62" s="39" t="s">
        <v>31</v>
      </c>
      <c r="X62" s="39" t="s">
        <v>31</v>
      </c>
      <c r="Y62" s="39" t="s">
        <v>31</v>
      </c>
      <c r="Z62" s="38" t="s">
        <v>31</v>
      </c>
      <c r="AA62" s="38" t="s">
        <v>31</v>
      </c>
      <c r="AB62" s="38" t="s">
        <v>31</v>
      </c>
      <c r="AC62" s="38" t="s">
        <v>31</v>
      </c>
      <c r="AD62" s="38" t="s">
        <v>31</v>
      </c>
      <c r="AE62" s="38" t="s">
        <v>31</v>
      </c>
      <c r="AF62" s="38" t="s">
        <v>31</v>
      </c>
      <c r="AG62" s="38" t="s">
        <v>31</v>
      </c>
      <c r="AH62" s="38" t="s">
        <v>31</v>
      </c>
      <c r="AI62" s="38" t="s">
        <v>31</v>
      </c>
      <c r="AJ62" s="38" t="s">
        <v>31</v>
      </c>
      <c r="AK62" s="38" t="s">
        <v>31</v>
      </c>
      <c r="AL62" s="38" t="s">
        <v>31</v>
      </c>
      <c r="AM62" s="38" t="s">
        <v>31</v>
      </c>
    </row>
    <row r="63" spans="5:39" ht="12.75">
      <c r="E63" s="88" t="s">
        <v>31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1" t="s">
        <v>31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74" s="1" customFormat="1" ht="12.75">
      <c r="A64" t="s">
        <v>31</v>
      </c>
      <c r="B64"/>
      <c r="C64"/>
      <c r="D64"/>
      <c r="E64" s="1" t="s">
        <v>31</v>
      </c>
      <c r="F64" s="1" t="s">
        <v>31</v>
      </c>
      <c r="G64" s="1" t="s">
        <v>31</v>
      </c>
      <c r="H64" s="1" t="s">
        <v>31</v>
      </c>
      <c r="I64" s="1" t="s">
        <v>31</v>
      </c>
      <c r="J64" s="1" t="s">
        <v>31</v>
      </c>
      <c r="K64" s="1" t="s">
        <v>31</v>
      </c>
      <c r="L64" s="1" t="s">
        <v>31</v>
      </c>
      <c r="M64" s="1" t="s">
        <v>31</v>
      </c>
      <c r="N64" s="1" t="s">
        <v>33</v>
      </c>
      <c r="AC64" s="1" t="s">
        <v>37</v>
      </c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6:39" ht="12.75">
      <c r="F65" t="s">
        <v>31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6:39" ht="18" customHeight="1">
      <c r="F66" s="12" t="s">
        <v>31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>
      <c r="A67" s="5"/>
      <c r="B67" s="5" t="s">
        <v>31</v>
      </c>
      <c r="C67" s="5"/>
      <c r="D67" s="5"/>
      <c r="E67" s="79" t="s">
        <v>31</v>
      </c>
      <c r="F67" s="79"/>
      <c r="G67" s="79"/>
      <c r="H67" s="79"/>
      <c r="I67" s="79"/>
      <c r="J67" s="79"/>
      <c r="K67" s="79"/>
      <c r="L67" s="79"/>
      <c r="M67" s="79"/>
      <c r="N67" s="79"/>
      <c r="O67" s="7" t="s">
        <v>31</v>
      </c>
      <c r="P67" s="7"/>
      <c r="Q67" s="7"/>
      <c r="R67" s="7" t="s">
        <v>31</v>
      </c>
      <c r="S67" s="7" t="s">
        <v>31</v>
      </c>
      <c r="T67" s="80" t="s">
        <v>31</v>
      </c>
      <c r="U67" s="81"/>
      <c r="V67" s="81"/>
      <c r="W67" s="81"/>
      <c r="X67" s="81"/>
      <c r="Y67" s="81"/>
      <c r="Z67" s="81"/>
      <c r="AA67" s="8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4:39" ht="12.75">
      <c r="N68" t="s">
        <v>31</v>
      </c>
      <c r="O68" s="1"/>
      <c r="P68" s="1" t="s">
        <v>31</v>
      </c>
      <c r="Q68" s="1"/>
      <c r="R68" s="1" t="s">
        <v>31</v>
      </c>
      <c r="S68" s="1"/>
      <c r="T68" s="1" t="s">
        <v>31</v>
      </c>
      <c r="U68" s="1"/>
      <c r="V68" s="1" t="s">
        <v>31</v>
      </c>
      <c r="W68" s="1"/>
      <c r="X68" s="1" t="s">
        <v>31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74" s="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4" t="s">
        <v>31</v>
      </c>
      <c r="AH69" s="1" t="s">
        <v>31</v>
      </c>
      <c r="AI69" s="1"/>
      <c r="AJ69" s="1"/>
      <c r="AK69" s="1"/>
      <c r="AL69" s="1"/>
      <c r="AM69" s="1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5:39" ht="12.75"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 t="s">
        <v>31</v>
      </c>
      <c r="AH70" s="1" t="s">
        <v>31</v>
      </c>
      <c r="AI70" s="1"/>
      <c r="AJ70" s="1"/>
      <c r="AK70" s="1"/>
      <c r="AL70" s="1"/>
      <c r="AM70" s="1"/>
    </row>
    <row r="71" spans="15:39" ht="12.75"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 t="s">
        <v>31</v>
      </c>
      <c r="AI71" s="1"/>
      <c r="AJ71" s="1"/>
      <c r="AK71" s="1"/>
      <c r="AL71" s="1"/>
      <c r="AM71" s="1"/>
    </row>
    <row r="72" spans="15:39" ht="12.75"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5:39" ht="12.75"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2:39" ht="12.75">
      <c r="L74" t="s">
        <v>31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5:39" ht="12.75"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5:39" ht="12.75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5:39" ht="12.75"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5:39" ht="12.75"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5:39" ht="12.75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5:39" ht="12.75"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5:39" ht="12.75"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5:39" ht="12.75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5:39" ht="12.75"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5:39" ht="13.5" thickBot="1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5:140" ht="13.5" thickBot="1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EJ85" s="11" t="s">
        <v>35</v>
      </c>
    </row>
    <row r="86" spans="15:141" ht="12.75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EJ86" s="9"/>
      <c r="EK86" s="10">
        <f>SUM(EK84:EK85)</f>
        <v>0</v>
      </c>
    </row>
    <row r="87" spans="15:140" ht="12.75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EJ87" s="9"/>
    </row>
    <row r="88" spans="15:140" ht="12.75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EJ88" s="9" t="s">
        <v>34</v>
      </c>
    </row>
    <row r="89" spans="15:39" ht="12.75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5:39" ht="12.75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5:39" ht="12.7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5:39" ht="12.7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5:39" ht="12.7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5:39" ht="12.7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5:39" ht="12.7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5:39" ht="12.7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5:39" ht="12.7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5:39" ht="12.7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5:39" ht="12.75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5:39" ht="12.7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5:39" ht="12.75"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5:39" ht="12.75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5:39" ht="12.75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5:39" ht="12.75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5:39" ht="12.7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5:39" ht="12.75"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5:39" ht="12.75"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5:39" ht="12.7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5:39" ht="12.7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5:39" ht="12.7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5:39" ht="12.75"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5:39" ht="12.75"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5:39" ht="12.75"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5:39" ht="12.75"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5:39" ht="12.75"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5:39" ht="12.75"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5:39" ht="12.75"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5:39" ht="12.75"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5:39" ht="12.75"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5:39" ht="12.75"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5:39" ht="12.75"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5:39" ht="12.75"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5:39" ht="12.75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5:39" ht="12.75"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5:39" ht="12.75"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5:39" ht="12.75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5:39" ht="12.75"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5:39" ht="12.75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5:39" ht="12.7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5:39" ht="12.75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5:39" ht="12.75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</sheetData>
  <sheetProtection/>
  <mergeCells count="52">
    <mergeCell ref="A52:B52"/>
    <mergeCell ref="A54:AM54"/>
    <mergeCell ref="A49:AM49"/>
    <mergeCell ref="A47:B47"/>
    <mergeCell ref="A45:B45"/>
    <mergeCell ref="A31:B31"/>
    <mergeCell ref="E63:Y63"/>
    <mergeCell ref="I9:J9"/>
    <mergeCell ref="AO27:AP27"/>
    <mergeCell ref="E60:P60"/>
    <mergeCell ref="E9:F9"/>
    <mergeCell ref="K9:L9"/>
    <mergeCell ref="A42:AM42"/>
    <mergeCell ref="A58:B58"/>
    <mergeCell ref="A40:B40"/>
    <mergeCell ref="G9:H9"/>
    <mergeCell ref="AD3:AM3"/>
    <mergeCell ref="M8:N8"/>
    <mergeCell ref="Y9:Z9"/>
    <mergeCell ref="AI8:AJ8"/>
    <mergeCell ref="Y8:Z8"/>
    <mergeCell ref="S9:T9"/>
    <mergeCell ref="AC9:AD9"/>
    <mergeCell ref="AE9:AF9"/>
    <mergeCell ref="O9:P9"/>
    <mergeCell ref="AK8:AL8"/>
    <mergeCell ref="E67:N67"/>
    <mergeCell ref="T67:AA67"/>
    <mergeCell ref="R60:AL60"/>
    <mergeCell ref="A11:AL11"/>
    <mergeCell ref="A34:AM34"/>
    <mergeCell ref="AK9:AL9"/>
    <mergeCell ref="A56:B56"/>
    <mergeCell ref="Q9:R9"/>
    <mergeCell ref="AG9:AH9"/>
    <mergeCell ref="U9:V9"/>
    <mergeCell ref="AA8:AD8"/>
    <mergeCell ref="AG8:AH8"/>
    <mergeCell ref="O8:X8"/>
    <mergeCell ref="B6:AM6"/>
    <mergeCell ref="AI9:AJ9"/>
    <mergeCell ref="E8:L8"/>
    <mergeCell ref="AH2:BS2"/>
    <mergeCell ref="AH5:AM5"/>
    <mergeCell ref="B61:AE61"/>
    <mergeCell ref="AE8:AF8"/>
    <mergeCell ref="C9:D9"/>
    <mergeCell ref="W9:X9"/>
    <mergeCell ref="C8:D8"/>
    <mergeCell ref="AA9:AB9"/>
    <mergeCell ref="AE4:AM4"/>
    <mergeCell ref="M9:N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geOrder="overThenDown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БЦ09</cp:lastModifiedBy>
  <cp:lastPrinted>2017-09-06T10:13:48Z</cp:lastPrinted>
  <dcterms:created xsi:type="dcterms:W3CDTF">1999-08-12T16:38:12Z</dcterms:created>
  <dcterms:modified xsi:type="dcterms:W3CDTF">2017-09-18T06:39:27Z</dcterms:modified>
  <cp:category/>
  <cp:version/>
  <cp:contentType/>
  <cp:contentStatus/>
</cp:coreProperties>
</file>