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0110" windowHeight="6345" activeTab="0"/>
  </bookViews>
  <sheets>
    <sheet name="Лист1" sheetId="1" r:id="rId1"/>
    <sheet name="Лист3" sheetId="2" r:id="rId2"/>
    <sheet name="Лист2" sheetId="3" r:id="rId3"/>
  </sheets>
  <definedNames>
    <definedName name="_xlnm.Print_Area" localSheetId="0">'Лист1'!$A$1:$F$120</definedName>
  </definedNames>
  <calcPr fullCalcOnLoad="1"/>
</workbook>
</file>

<file path=xl/sharedStrings.xml><?xml version="1.0" encoding="utf-8"?>
<sst xmlns="http://schemas.openxmlformats.org/spreadsheetml/2006/main" count="121" uniqueCount="116">
  <si>
    <t>Код</t>
  </si>
  <si>
    <t>Спеціальний фонд</t>
  </si>
  <si>
    <t>Разом</t>
  </si>
  <si>
    <t xml:space="preserve">Податкові надходження </t>
  </si>
  <si>
    <t xml:space="preserve">Неподаткові надходження </t>
  </si>
  <si>
    <t>Найменування доходів</t>
  </si>
  <si>
    <t>Загальний      фонд</t>
  </si>
  <si>
    <t>Офіційні трансферти</t>
  </si>
  <si>
    <t>Доходи від операцій з капіталом</t>
  </si>
  <si>
    <t>Цільові фонди</t>
  </si>
  <si>
    <t xml:space="preserve">  Адміністративні штрафи та інші санкції</t>
  </si>
  <si>
    <t xml:space="preserve">  Субвенції </t>
  </si>
  <si>
    <t xml:space="preserve"> Власні надходження бюджетних установ</t>
  </si>
  <si>
    <t>Всього доходів</t>
  </si>
  <si>
    <t xml:space="preserve"> Податки на доходи, податки на прибуток, податки на збільшення ринкової вартості</t>
  </si>
  <si>
    <t xml:space="preserve">  Доходи від власності та підприємницької діяльності</t>
  </si>
  <si>
    <t xml:space="preserve"> Інші надходження</t>
  </si>
  <si>
    <t xml:space="preserve"> Штрафні санкції за порушення законодавства про патентування, за порушення норм регулювання обігу готівки та про застосування реєстратотів розрахункових операцій у сфері торгівлі, громадського харчування та послуг</t>
  </si>
  <si>
    <t xml:space="preserve"> Державне мито, що сплачується за місцем розгляду та оформлення документів, у тому числі за оформлення документів на спадщину і дарування</t>
  </si>
  <si>
    <t xml:space="preserve"> Інші неподаткові надходження</t>
  </si>
  <si>
    <t xml:space="preserve"> Державне мито, пов'язане з видачею та оформленням закордонних паспортів (посвідок) та паспортів громадян України</t>
  </si>
  <si>
    <t xml:space="preserve"> Плата за оренду майна бюджетних установ</t>
  </si>
  <si>
    <t xml:space="preserve"> Надходження від продажу основного капіталу</t>
  </si>
  <si>
    <t xml:space="preserve">  Від органів державного управління</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</si>
  <si>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</si>
  <si>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 xml:space="preserve"> Інші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</si>
  <si>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</si>
  <si>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 xml:space="preserve"> Єдиний податок з юридичних осіб</t>
  </si>
  <si>
    <t xml:space="preserve"> Єдиний податок з фізичних осіб</t>
  </si>
  <si>
    <t xml:space="preserve"> Адміністративні збори та платежі, доходи від некомерційної господарської діяльності</t>
  </si>
  <si>
    <t xml:space="preserve"> Надходження від плати за послуги, що надаються бюджетними установами згідно із законодавством</t>
  </si>
  <si>
    <t xml:space="preserve"> Плата за послуги, що надаються бюджетними установами згідно з їх основною діяльністю</t>
  </si>
  <si>
    <t xml:space="preserve"> Надходження бюджетних установ від додаткової (господарської) діяльності</t>
  </si>
  <si>
    <t>Кошти від продажу землі і нематеріальних активів</t>
  </si>
  <si>
    <t xml:space="preserve">Кошти від продажу землі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</si>
  <si>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</si>
  <si>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Кошти від реалізації скарбів, майна, одержаного державою або териториальною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</si>
  <si>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 xml:space="preserve"> Земельний податок з юридичних осіб</t>
  </si>
  <si>
    <t xml:space="preserve"> Орендна плата з юридичних осіб</t>
  </si>
  <si>
    <t xml:space="preserve"> Земельний податок з фізичних осіб</t>
  </si>
  <si>
    <t xml:space="preserve"> Орендна плата з фізичних осіб</t>
  </si>
  <si>
    <t xml:space="preserve"> Єдиний податок</t>
  </si>
  <si>
    <t xml:space="preserve"> Екологічний податок</t>
  </si>
  <si>
    <t xml:space="preserve"> Надходження від викидів забруднюючих речовин в атмосферне повітря стаціонарними джерелами забруднення</t>
  </si>
  <si>
    <t xml:space="preserve"> 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</si>
  <si>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 xml:space="preserve"> Надходження від орендної плати за користування цілісним майновим комплексом та іншим державним   майном</t>
  </si>
  <si>
    <t xml:space="preserve"> Державне мито</t>
  </si>
  <si>
    <t xml:space="preserve"> 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</si>
  <si>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</si>
  <si>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</si>
  <si>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</si>
  <si>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Надходження коштів пайової участі у розвитку інфраструктури населеного пункту</t>
  </si>
  <si>
    <t>Продовження додатка 1</t>
  </si>
  <si>
    <t>Додаток  1</t>
  </si>
  <si>
    <t>в т.ч. бюджет розвитку</t>
  </si>
  <si>
    <t>Податок на прибуток підприємств та фінансових установ комунальної власності</t>
  </si>
  <si>
    <t>Податок на прибуток підприємств</t>
  </si>
  <si>
    <t xml:space="preserve"> Інші надходження до фондів охорони навколишнього природного середовища</t>
  </si>
  <si>
    <t xml:space="preserve"> Частина чистого прибутку (доходу) комунальних унітарних підприємств та їх об’єднань, що вилучається до відповідного місцевого бюджету</t>
  </si>
  <si>
    <t xml:space="preserve"> Концесійні платежі</t>
  </si>
  <si>
    <t xml:space="preserve"> Концесійні платежі щодо об'єктів комунальної власності (крім тих,які мають цільове спрямування згідно із законом)</t>
  </si>
  <si>
    <t xml:space="preserve"> Податок та збір на доходи фізичних осіб</t>
  </si>
  <si>
    <t>3=4+5</t>
  </si>
  <si>
    <t>до  рішення Білоцерківської міської  ради</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</si>
  <si>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</si>
  <si>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 власникам</t>
  </si>
  <si>
    <t xml:space="preserve">  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</si>
  <si>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 xml:space="preserve"> Плата за надання адміністративних послуг</t>
  </si>
  <si>
    <t xml:space="preserve"> Рентна плата за спеціальне використання лісових ресурсів</t>
  </si>
  <si>
    <t xml:space="preserve"> 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</si>
  <si>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</si>
  <si>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</si>
  <si>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</si>
  <si>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Акцизний податок з реалізації суб'єктами господарювання роздрібної торгівлі підакцизних товарів</t>
  </si>
  <si>
    <t xml:space="preserve">Місцеві податки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</si>
  <si>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психичного розладу</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</si>
  <si>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</si>
  <si>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</si>
  <si>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Освітня субвенція з державного бюджету місцевим бюджетам</t>
  </si>
  <si>
    <t>Медична субвенція з державного бюджету місцевим бюджетам</t>
  </si>
  <si>
    <t>Інші субвенції</t>
  </si>
  <si>
    <t>Внутрішні податки на товари  і послуги</t>
  </si>
  <si>
    <t>Транспортний податок з фізичних осіб</t>
  </si>
  <si>
    <t>Транспортний податок з юридичних осіб</t>
  </si>
  <si>
    <t>Туристичний збір</t>
  </si>
  <si>
    <t>Туристичний збір, сплачений юридичними особами</t>
  </si>
  <si>
    <t>Туристичний збір, споачений фізичними особами</t>
  </si>
  <si>
    <t>Надходження від скидів забруднюючих речовин безпосередньо у водні об'єкти</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</si>
  <si>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</si>
  <si>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 xml:space="preserve"> Інші податки та збори</t>
  </si>
  <si>
    <r>
      <t>Частина чистого прибутку (доходу) державних</t>
    </r>
    <r>
      <rPr>
        <b/>
        <sz val="9"/>
        <color indexed="8"/>
        <rFont val="Times New Roman"/>
        <family val="1"/>
      </rPr>
      <t xml:space="preserve"> </t>
    </r>
    <r>
      <rPr>
        <sz val="9"/>
        <color indexed="8"/>
        <rFont val="Times New Roman"/>
        <family val="1"/>
      </rPr>
      <t xml:space="preserve">або комунальних унітарних підприємств та їх об`єднань, що вилучається до відповідного бюджету, та дивіденди (дохід),нараховані на акції (частки, паї) господарських товариств, у статутних капіталах яких є державна або комунальна власність </t>
    </r>
  </si>
  <si>
    <t xml:space="preserve"> Надходження від орендної плати за користування цілісним майновим комплексом та іншим майном, що перебуває в комунальній власності</t>
  </si>
  <si>
    <t xml:space="preserve"> Кошти від реалізації безхазяйного майна, знахідок, спадкового майна, майна, одержаного териториальною громадою в порядку спадкування чи дарування, а також валютні цінності і грошові  кошти,  власники яких невідомі</t>
  </si>
  <si>
    <t>Кошти від відчуження майна,  що належить Автономній Республіці Крим та майна, що перебуває в комунальній  власності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</si>
  <si>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 які знаходяться на території  Автономної Республіки Крим</t>
  </si>
  <si>
    <t xml:space="preserve">Адміністративний збір за проведення державної реєстрації юридичних осіб,  фізичних осіб – підприємців та громадських формувань </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</si>
  <si>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</si>
  <si>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</si>
  <si>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</si>
  <si>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Рентна плата за використання інших природних ресурсів</t>
  </si>
  <si>
    <r>
      <t xml:space="preserve">          Доходи бюджету м. Біла Церква на 2017 рік                         </t>
    </r>
    <r>
      <rPr>
        <b/>
        <sz val="8"/>
        <rFont val="Times New Roman"/>
        <family val="1"/>
      </rPr>
      <t xml:space="preserve">  </t>
    </r>
    <r>
      <rPr>
        <b/>
        <sz val="12"/>
        <rFont val="Times New Roman"/>
        <family val="1"/>
      </rPr>
      <t xml:space="preserve">                                                                                                      </t>
    </r>
  </si>
  <si>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</si>
  <si>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</si>
  <si>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</si>
  <si>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</si>
  <si>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</si>
  <si>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Плата за розміщення тимчасово вільних коштів місцевих бюджетів</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</si>
  <si>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</si>
  <si>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відшкодування вартості лікарських засобів для лікування окремих захворювань</t>
  </si>
  <si>
    <t>від 22.12.2016 року   № 386-22-VII</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</si>
  <si>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</si>
  <si>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</si>
  <si>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</si>
  <si>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Секретар міської ради</t>
  </si>
  <si>
    <t>Б.М.Смуток</t>
  </si>
  <si>
    <t>( в редакції рішення від   31.08.2017р. №    -    -VII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</si>
</sst>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к.&quot;;\-#,##0\ &quot;к.&quot;"/>
    <numFmt numFmtId="173" formatCode="#,##0\ &quot;к.&quot;;[Red]\-#,##0\ &quot;к.&quot;"/>
    <numFmt numFmtId="174" formatCode="#,##0.00\ &quot;к.&quot;;\-#,##0.00\ &quot;к.&quot;"/>
    <numFmt numFmtId="175" formatCode="#,##0.00\ &quot;к.&quot;;[Red]\-#,##0.00\ &quot;к.&quot;"/>
    <numFmt numFmtId="176" formatCode="_-* #,##0\ &quot;к.&quot;_-;\-* #,##0\ &quot;к.&quot;_-;_-* &quot;-&quot;\ &quot;к.&quot;_-;_-@_-"/>
    <numFmt numFmtId="177" formatCode="_-* #,##0\ _к_._-;\-* #,##0\ _к_._-;_-* &quot;-&quot;\ _к_._-;_-@_-"/>
    <numFmt numFmtId="178" formatCode="_-* #,##0.00\ &quot;к.&quot;_-;\-* #,##0.00\ &quot;к.&quot;_-;_-* &quot;-&quot;??\ &quot;к.&quot;_-;_-@_-"/>
    <numFmt numFmtId="179" formatCode="_-* #,##0.00\ _к_._-;\-* #,##0.00\ _к_._-;_-* &quot;-&quot;??\ _к_._-;_-@_-"/>
    <numFmt numFmtId="180" formatCode="0.0"/>
    <numFmt numFmtId="181" formatCode="#,##0.0&quot;р.&quot;"/>
    <numFmt numFmtId="182" formatCode="#,##0.0"/>
    <numFmt numFmtId="183" formatCode="#,##0.000"/>
    <numFmt numFmtId="184" formatCode="#,##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3">
    <font>
      <sz val="10"/>
      <name val="Arial Cyr"/>
      <family val="0"/>
    </font>
    <font>
      <u val="single"/>
      <sz val="10"/>
      <color indexed="12"/>
      <name val="Arial Cyr"/>
      <family val="0"/>
    </font>
    <font>
      <u val="single"/>
      <sz val="10"/>
      <color indexed="36"/>
      <name val="Arial Cyr"/>
      <family val="0"/>
    </font>
    <font>
      <sz val="10"/>
      <name val="Times New Roman"/>
      <family val="1"/>
    </font>
    <font>
      <b/>
      <sz val="12"/>
      <name val="Times New Roman"/>
      <family val="1"/>
    </font>
    <font>
      <b/>
      <sz val="8"/>
      <name val="Times New Roman"/>
      <family val="1"/>
    </font>
    <font>
      <sz val="8"/>
      <name val="Times New Roman"/>
      <family val="1"/>
    </font>
    <font>
      <b/>
      <sz val="9"/>
      <name val="Times New Roman"/>
      <family val="1"/>
    </font>
    <font>
      <sz val="9"/>
      <name val="Times New Roman"/>
      <family val="1"/>
    </font>
    <font>
      <b/>
      <i/>
      <sz val="9"/>
      <name val="Times New Roman"/>
      <family val="1"/>
    </font>
    <font>
      <sz val="9"/>
      <color indexed="8"/>
      <name val="Times New Roman"/>
      <family val="1"/>
    </font>
    <font>
      <i/>
      <sz val="9"/>
      <name val="Times New Roman"/>
      <family val="1"/>
    </font>
    <font>
      <i/>
      <sz val="8"/>
      <name val="Times New Roman"/>
      <family val="1"/>
    </font>
    <font>
      <b/>
      <sz val="9"/>
      <color indexed="8"/>
      <name val="Times New Roman"/>
      <family val="1"/>
    </font>
    <font>
      <sz val="9"/>
      <color indexed="59"/>
      <name val="Times New Roman"/>
      <family val="1"/>
    </font>
    <font>
      <b/>
      <i/>
      <sz val="10"/>
      <name val="Times New Roman"/>
      <family val="1"/>
    </font>
    <font>
      <sz val="12"/>
      <name val="Times New Roman"/>
      <family val="1"/>
    </font>
    <font>
      <b/>
      <sz val="10"/>
      <name val="Times New Roman"/>
      <family val="1"/>
    </font>
    <font>
      <sz val="8"/>
      <name val="Arial Cyr"/>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medium"/>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medium"/>
      <bottom style="medium"/>
    </border>
    <border>
      <left style="medium"/>
      <right style="thin"/>
      <top>
        <color indexed="63"/>
      </top>
      <bottom>
        <color indexed="63"/>
      </bottom>
    </border>
    <border>
      <left style="medium"/>
      <right style="thin"/>
      <top style="medium"/>
      <bottom style="thin"/>
    </border>
    <border>
      <left style="medium"/>
      <right>
        <color indexed="63"/>
      </right>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style="medium"/>
      <right style="medium"/>
      <top style="thin"/>
      <bottom style="medium"/>
    </border>
    <border>
      <left>
        <color indexed="63"/>
      </left>
      <right style="thin"/>
      <top style="medium"/>
      <bottom style="medium"/>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1" borderId="0" applyNumberFormat="0" applyBorder="0" applyAlignment="0" applyProtection="0"/>
  </cellStyleXfs>
  <cellXfs count="156">
    <xf numFmtId="0" fontId="0" fillId="0" borderId="0" xfId="0" applyAlignment="1">
      <alignment/>
    </xf>
    <xf numFmtId="0" fontId="0" fillId="0" borderId="0" xfId="0" applyBorder="1" applyAlignment="1">
      <alignment/>
    </xf>
    <xf numFmtId="0" fontId="3" fillId="0" borderId="0" xfId="0" applyFont="1" applyAlignment="1">
      <alignment/>
    </xf>
    <xf numFmtId="0" fontId="4" fillId="0" borderId="0" xfId="0" applyFont="1" applyAlignment="1">
      <alignment/>
    </xf>
    <xf numFmtId="0" fontId="6" fillId="0" borderId="10" xfId="0" applyFont="1" applyBorder="1" applyAlignment="1">
      <alignment horizontal="right"/>
    </xf>
    <xf numFmtId="3" fontId="8" fillId="0" borderId="11" xfId="0" applyNumberFormat="1" applyFont="1" applyBorder="1" applyAlignment="1">
      <alignment/>
    </xf>
    <xf numFmtId="0" fontId="6" fillId="0" borderId="10" xfId="0" applyFont="1" applyBorder="1" applyAlignment="1">
      <alignment horizontal="right" vertical="justify"/>
    </xf>
    <xf numFmtId="3" fontId="6" fillId="0" borderId="11" xfId="0" applyNumberFormat="1" applyFont="1" applyBorder="1" applyAlignment="1">
      <alignment/>
    </xf>
    <xf numFmtId="3" fontId="3" fillId="0" borderId="11" xfId="0" applyNumberFormat="1" applyFont="1" applyBorder="1" applyAlignment="1">
      <alignment/>
    </xf>
    <xf numFmtId="3" fontId="11" fillId="0" borderId="11" xfId="0" applyNumberFormat="1" applyFont="1" applyBorder="1" applyAlignment="1">
      <alignment/>
    </xf>
    <xf numFmtId="3" fontId="8" fillId="0" borderId="12" xfId="0" applyNumberFormat="1" applyFont="1" applyBorder="1" applyAlignment="1">
      <alignment/>
    </xf>
    <xf numFmtId="3" fontId="8" fillId="0" borderId="0" xfId="0" applyNumberFormat="1" applyFont="1" applyBorder="1" applyAlignment="1">
      <alignment/>
    </xf>
    <xf numFmtId="0" fontId="6" fillId="0" borderId="13" xfId="0" applyFont="1" applyBorder="1" applyAlignment="1">
      <alignment horizontal="right"/>
    </xf>
    <xf numFmtId="3" fontId="8" fillId="0" borderId="11" xfId="0" applyNumberFormat="1" applyFont="1" applyBorder="1" applyAlignment="1">
      <alignment horizontal="right"/>
    </xf>
    <xf numFmtId="3" fontId="8" fillId="0" borderId="14" xfId="0" applyNumberFormat="1" applyFont="1" applyBorder="1" applyAlignment="1">
      <alignment horizontal="right"/>
    </xf>
    <xf numFmtId="0" fontId="6" fillId="0" borderId="0" xfId="0" applyFont="1" applyBorder="1" applyAlignment="1">
      <alignment horizontal="right"/>
    </xf>
    <xf numFmtId="0" fontId="8" fillId="0" borderId="0" xfId="0" applyFont="1" applyBorder="1" applyAlignment="1">
      <alignment/>
    </xf>
    <xf numFmtId="3" fontId="8" fillId="0" borderId="14" xfId="0" applyNumberFormat="1" applyFont="1" applyBorder="1" applyAlignment="1">
      <alignment/>
    </xf>
    <xf numFmtId="0" fontId="6" fillId="0" borderId="13" xfId="0" applyFont="1" applyBorder="1" applyAlignment="1">
      <alignment horizontal="right" vertical="justify"/>
    </xf>
    <xf numFmtId="3" fontId="7" fillId="0" borderId="14" xfId="0" applyNumberFormat="1" applyFont="1" applyBorder="1" applyAlignment="1">
      <alignment/>
    </xf>
    <xf numFmtId="3" fontId="7" fillId="0" borderId="11" xfId="0" applyNumberFormat="1" applyFont="1" applyBorder="1" applyAlignment="1">
      <alignment/>
    </xf>
    <xf numFmtId="3" fontId="15" fillId="0" borderId="11" xfId="0" applyNumberFormat="1" applyFont="1" applyBorder="1" applyAlignment="1">
      <alignment/>
    </xf>
    <xf numFmtId="0" fontId="6" fillId="32" borderId="10" xfId="0" applyFont="1" applyFill="1" applyBorder="1" applyAlignment="1">
      <alignment horizontal="right"/>
    </xf>
    <xf numFmtId="0" fontId="6" fillId="0" borderId="15" xfId="0" applyFont="1" applyBorder="1" applyAlignment="1">
      <alignment horizontal="right"/>
    </xf>
    <xf numFmtId="0" fontId="5" fillId="0" borderId="10" xfId="0" applyFont="1" applyBorder="1" applyAlignment="1">
      <alignment horizontal="right"/>
    </xf>
    <xf numFmtId="0" fontId="5" fillId="0" borderId="16" xfId="0" applyFont="1" applyBorder="1" applyAlignment="1">
      <alignment horizontal="right"/>
    </xf>
    <xf numFmtId="3" fontId="15" fillId="0" borderId="17" xfId="0" applyNumberFormat="1" applyFont="1" applyBorder="1" applyAlignment="1">
      <alignment/>
    </xf>
    <xf numFmtId="3" fontId="7" fillId="0" borderId="17" xfId="0" applyNumberFormat="1" applyFont="1" applyBorder="1" applyAlignment="1">
      <alignment/>
    </xf>
    <xf numFmtId="3" fontId="3" fillId="0" borderId="14" xfId="0" applyNumberFormat="1" applyFont="1" applyBorder="1" applyAlignment="1">
      <alignment/>
    </xf>
    <xf numFmtId="0" fontId="6" fillId="0" borderId="15" xfId="0" applyFont="1" applyBorder="1" applyAlignment="1">
      <alignment horizontal="right" vertical="justify"/>
    </xf>
    <xf numFmtId="0" fontId="6" fillId="0" borderId="18" xfId="0" applyFont="1" applyBorder="1" applyAlignment="1">
      <alignment horizontal="left"/>
    </xf>
    <xf numFmtId="3" fontId="7" fillId="0" borderId="19" xfId="0" applyNumberFormat="1" applyFont="1" applyBorder="1" applyAlignment="1">
      <alignment/>
    </xf>
    <xf numFmtId="0" fontId="16" fillId="0" borderId="0" xfId="0" applyFont="1" applyAlignment="1">
      <alignment/>
    </xf>
    <xf numFmtId="3" fontId="9" fillId="0" borderId="11" xfId="0" applyNumberFormat="1" applyFont="1" applyBorder="1" applyAlignment="1">
      <alignment/>
    </xf>
    <xf numFmtId="0" fontId="12" fillId="0" borderId="16" xfId="0" applyFont="1" applyBorder="1" applyAlignment="1">
      <alignment horizontal="right"/>
    </xf>
    <xf numFmtId="3" fontId="8" fillId="0" borderId="0" xfId="0" applyNumberFormat="1" applyFont="1" applyBorder="1" applyAlignment="1">
      <alignment horizontal="right"/>
    </xf>
    <xf numFmtId="0" fontId="16" fillId="0" borderId="20" xfId="0" applyFont="1" applyBorder="1" applyAlignment="1">
      <alignment horizontal="center" vertical="center"/>
    </xf>
    <xf numFmtId="0" fontId="16" fillId="0" borderId="21" xfId="0" applyFont="1" applyBorder="1" applyAlignment="1">
      <alignment horizontal="center" vertical="center" wrapText="1"/>
    </xf>
    <xf numFmtId="3" fontId="7" fillId="0" borderId="22" xfId="0" applyNumberFormat="1" applyFont="1" applyBorder="1" applyAlignment="1">
      <alignment/>
    </xf>
    <xf numFmtId="3" fontId="7" fillId="0" borderId="23" xfId="0" applyNumberFormat="1" applyFont="1" applyBorder="1" applyAlignment="1">
      <alignment/>
    </xf>
    <xf numFmtId="3" fontId="8" fillId="0" borderId="24" xfId="0" applyNumberFormat="1" applyFont="1" applyBorder="1" applyAlignment="1">
      <alignment/>
    </xf>
    <xf numFmtId="3" fontId="6" fillId="0" borderId="24" xfId="0" applyNumberFormat="1" applyFont="1" applyBorder="1" applyAlignment="1">
      <alignment/>
    </xf>
    <xf numFmtId="3" fontId="11" fillId="0" borderId="24" xfId="0" applyNumberFormat="1" applyFont="1" applyBorder="1" applyAlignment="1">
      <alignment/>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3" fontId="9" fillId="0" borderId="24" xfId="0" applyNumberFormat="1" applyFont="1" applyBorder="1" applyAlignment="1">
      <alignment/>
    </xf>
    <xf numFmtId="0" fontId="8" fillId="0" borderId="24" xfId="0" applyFont="1" applyBorder="1" applyAlignment="1">
      <alignment horizontal="left"/>
    </xf>
    <xf numFmtId="0" fontId="8" fillId="0" borderId="24" xfId="0" applyFont="1" applyBorder="1" applyAlignment="1">
      <alignment/>
    </xf>
    <xf numFmtId="0" fontId="8" fillId="0" borderId="24" xfId="0" applyFont="1" applyBorder="1" applyAlignment="1">
      <alignment wrapText="1"/>
    </xf>
    <xf numFmtId="0" fontId="10" fillId="0" borderId="24" xfId="0" applyFont="1" applyBorder="1" applyAlignment="1">
      <alignment/>
    </xf>
    <xf numFmtId="3" fontId="7" fillId="0" borderId="24" xfId="0" applyNumberFormat="1" applyFont="1" applyBorder="1" applyAlignment="1">
      <alignment/>
    </xf>
    <xf numFmtId="3" fontId="15" fillId="0" borderId="24" xfId="0" applyNumberFormat="1" applyFont="1" applyBorder="1" applyAlignment="1">
      <alignment/>
    </xf>
    <xf numFmtId="3" fontId="3" fillId="0" borderId="24" xfId="0" applyNumberFormat="1" applyFont="1" applyBorder="1" applyAlignment="1">
      <alignment/>
    </xf>
    <xf numFmtId="3" fontId="8" fillId="0" borderId="24" xfId="0" applyNumberFormat="1" applyFont="1" applyBorder="1" applyAlignment="1">
      <alignment/>
    </xf>
    <xf numFmtId="3" fontId="8" fillId="0" borderId="24" xfId="0" applyNumberFormat="1" applyFont="1" applyBorder="1" applyAlignment="1">
      <alignment horizontal="center"/>
    </xf>
    <xf numFmtId="3" fontId="7" fillId="0" borderId="28" xfId="0" applyNumberFormat="1" applyFont="1" applyBorder="1" applyAlignment="1">
      <alignment/>
    </xf>
    <xf numFmtId="3" fontId="8" fillId="0" borderId="29" xfId="0" applyNumberFormat="1" applyFont="1" applyBorder="1" applyAlignment="1">
      <alignment/>
    </xf>
    <xf numFmtId="3" fontId="8" fillId="0" borderId="28" xfId="0" applyNumberFormat="1" applyFont="1" applyBorder="1" applyAlignment="1">
      <alignment/>
    </xf>
    <xf numFmtId="3" fontId="9" fillId="0" borderId="30" xfId="0" applyNumberFormat="1" applyFont="1" applyBorder="1" applyAlignment="1">
      <alignment/>
    </xf>
    <xf numFmtId="3" fontId="3" fillId="0" borderId="28" xfId="0" applyNumberFormat="1" applyFont="1" applyBorder="1" applyAlignment="1">
      <alignment/>
    </xf>
    <xf numFmtId="3" fontId="8" fillId="0" borderId="10" xfId="0" applyNumberFormat="1" applyFont="1" applyBorder="1" applyAlignment="1">
      <alignment horizontal="right"/>
    </xf>
    <xf numFmtId="3" fontId="8" fillId="0" borderId="10" xfId="0" applyNumberFormat="1" applyFont="1" applyBorder="1" applyAlignment="1">
      <alignment/>
    </xf>
    <xf numFmtId="3" fontId="8" fillId="0" borderId="13" xfId="0" applyNumberFormat="1" applyFont="1" applyBorder="1" applyAlignment="1">
      <alignment/>
    </xf>
    <xf numFmtId="3" fontId="7" fillId="0" borderId="10" xfId="0" applyNumberFormat="1" applyFont="1" applyBorder="1" applyAlignment="1">
      <alignment/>
    </xf>
    <xf numFmtId="3" fontId="7" fillId="0" borderId="31" xfId="0" applyNumberFormat="1" applyFont="1" applyBorder="1" applyAlignment="1">
      <alignment/>
    </xf>
    <xf numFmtId="3" fontId="8" fillId="0" borderId="13" xfId="0" applyNumberFormat="1" applyFont="1" applyBorder="1" applyAlignment="1">
      <alignment horizontal="right"/>
    </xf>
    <xf numFmtId="3" fontId="8" fillId="0" borderId="28" xfId="0" applyNumberFormat="1" applyFont="1" applyBorder="1" applyAlignment="1">
      <alignment horizontal="center"/>
    </xf>
    <xf numFmtId="3" fontId="17" fillId="0" borderId="11" xfId="0" applyNumberFormat="1" applyFont="1" applyBorder="1" applyAlignment="1">
      <alignment/>
    </xf>
    <xf numFmtId="0" fontId="7" fillId="0" borderId="24" xfId="0" applyFont="1" applyBorder="1" applyAlignment="1">
      <alignment horizontal="center"/>
    </xf>
    <xf numFmtId="0" fontId="10" fillId="0" borderId="24" xfId="0" applyFont="1" applyBorder="1" applyAlignment="1">
      <alignment wrapText="1"/>
    </xf>
    <xf numFmtId="3" fontId="17" fillId="0" borderId="24" xfId="0" applyNumberFormat="1" applyFont="1" applyBorder="1" applyAlignment="1">
      <alignment/>
    </xf>
    <xf numFmtId="0" fontId="6" fillId="0" borderId="18" xfId="0" applyFont="1" applyBorder="1" applyAlignment="1">
      <alignment horizontal="center"/>
    </xf>
    <xf numFmtId="0" fontId="6" fillId="0" borderId="31" xfId="0" applyFont="1" applyBorder="1" applyAlignment="1">
      <alignment horizontal="center"/>
    </xf>
    <xf numFmtId="3" fontId="6" fillId="0" borderId="19" xfId="0" applyNumberFormat="1" applyFont="1" applyBorder="1" applyAlignment="1">
      <alignment horizontal="center"/>
    </xf>
    <xf numFmtId="3" fontId="6" fillId="0" borderId="31" xfId="0" applyNumberFormat="1" applyFont="1" applyBorder="1" applyAlignment="1">
      <alignment horizontal="center"/>
    </xf>
    <xf numFmtId="3" fontId="8" fillId="0" borderId="15" xfId="0" applyNumberFormat="1" applyFont="1" applyBorder="1" applyAlignment="1">
      <alignment/>
    </xf>
    <xf numFmtId="0" fontId="8" fillId="0" borderId="28" xfId="0" applyFont="1" applyBorder="1" applyAlignment="1">
      <alignment/>
    </xf>
    <xf numFmtId="0" fontId="0" fillId="0" borderId="0" xfId="0" applyFont="1" applyAlignment="1">
      <alignment/>
    </xf>
    <xf numFmtId="0" fontId="6" fillId="32" borderId="10" xfId="0" applyFont="1" applyFill="1" applyBorder="1" applyAlignment="1">
      <alignment horizontal="right" vertical="justify"/>
    </xf>
    <xf numFmtId="3" fontId="7" fillId="0" borderId="11" xfId="0" applyNumberFormat="1" applyFont="1" applyBorder="1" applyAlignment="1">
      <alignment horizontal="right"/>
    </xf>
    <xf numFmtId="0" fontId="8" fillId="0" borderId="24" xfId="0" applyFont="1" applyBorder="1" applyAlignment="1">
      <alignment horizontal="left" wrapText="1"/>
    </xf>
    <xf numFmtId="0" fontId="11" fillId="0" borderId="24" xfId="0" applyFont="1" applyBorder="1" applyAlignment="1">
      <alignment/>
    </xf>
    <xf numFmtId="0" fontId="10" fillId="0" borderId="32" xfId="0" applyFont="1" applyBorder="1" applyAlignment="1">
      <alignment wrapText="1"/>
    </xf>
    <xf numFmtId="0" fontId="8" fillId="0" borderId="33" xfId="0" applyFont="1" applyBorder="1" applyAlignment="1">
      <alignment/>
    </xf>
    <xf numFmtId="0" fontId="10" fillId="0" borderId="21" xfId="0" applyFont="1" applyBorder="1" applyAlignment="1">
      <alignment wrapText="1"/>
    </xf>
    <xf numFmtId="0" fontId="7" fillId="0" borderId="34" xfId="0" applyFont="1" applyBorder="1" applyAlignment="1">
      <alignment/>
    </xf>
    <xf numFmtId="3" fontId="7" fillId="0" borderId="24" xfId="0" applyNumberFormat="1" applyFont="1" applyBorder="1" applyAlignment="1">
      <alignment horizontal="right"/>
    </xf>
    <xf numFmtId="0" fontId="6" fillId="0" borderId="0" xfId="0" applyFont="1" applyBorder="1" applyAlignment="1">
      <alignment horizontal="left"/>
    </xf>
    <xf numFmtId="0" fontId="7" fillId="0" borderId="0" xfId="0" applyFont="1" applyBorder="1" applyAlignment="1">
      <alignment/>
    </xf>
    <xf numFmtId="3" fontId="7" fillId="0" borderId="0" xfId="0" applyNumberFormat="1" applyFont="1" applyBorder="1" applyAlignment="1">
      <alignment/>
    </xf>
    <xf numFmtId="3" fontId="8" fillId="0" borderId="11" xfId="0" applyNumberFormat="1" applyFont="1" applyBorder="1" applyAlignment="1">
      <alignment/>
    </xf>
    <xf numFmtId="0" fontId="8" fillId="0" borderId="28" xfId="0" applyFont="1" applyBorder="1" applyAlignment="1">
      <alignment wrapText="1"/>
    </xf>
    <xf numFmtId="0" fontId="14" fillId="0" borderId="24" xfId="0" applyFont="1" applyBorder="1" applyAlignment="1">
      <alignment wrapText="1"/>
    </xf>
    <xf numFmtId="0" fontId="8" fillId="32" borderId="24" xfId="0" applyFont="1" applyFill="1" applyBorder="1" applyAlignment="1">
      <alignment/>
    </xf>
    <xf numFmtId="0" fontId="10" fillId="0" borderId="32" xfId="0" applyFont="1" applyBorder="1" applyAlignment="1">
      <alignment horizontal="justify" wrapText="1"/>
    </xf>
    <xf numFmtId="0" fontId="10" fillId="0" borderId="32" xfId="0" applyFont="1" applyBorder="1" applyAlignment="1">
      <alignment/>
    </xf>
    <xf numFmtId="0" fontId="8" fillId="0" borderId="32" xfId="0" applyFont="1" applyBorder="1" applyAlignment="1">
      <alignment horizontal="justify"/>
    </xf>
    <xf numFmtId="0" fontId="8" fillId="0" borderId="24" xfId="0" applyFont="1" applyBorder="1" applyAlignment="1">
      <alignment vertical="justify" wrapText="1"/>
    </xf>
    <xf numFmtId="0" fontId="6" fillId="0" borderId="35" xfId="0" applyFont="1" applyBorder="1" applyAlignment="1">
      <alignment horizontal="right"/>
    </xf>
    <xf numFmtId="0" fontId="8" fillId="0" borderId="32" xfId="0" applyFont="1" applyBorder="1" applyAlignment="1">
      <alignment vertical="justify" wrapText="1"/>
    </xf>
    <xf numFmtId="0" fontId="8" fillId="0" borderId="0" xfId="0" applyFont="1" applyBorder="1" applyAlignment="1">
      <alignment wrapText="1"/>
    </xf>
    <xf numFmtId="0" fontId="8" fillId="0" borderId="24" xfId="0" applyFont="1" applyBorder="1" applyAlignment="1">
      <alignment vertical="center" wrapText="1"/>
    </xf>
    <xf numFmtId="0" fontId="6" fillId="0" borderId="36" xfId="0" applyFont="1" applyBorder="1" applyAlignment="1">
      <alignment horizontal="right"/>
    </xf>
    <xf numFmtId="0" fontId="8" fillId="0" borderId="23" xfId="0" applyFont="1" applyBorder="1" applyAlignment="1">
      <alignment/>
    </xf>
    <xf numFmtId="0" fontId="8" fillId="0" borderId="21" xfId="0" applyFont="1" applyBorder="1" applyAlignment="1">
      <alignment/>
    </xf>
    <xf numFmtId="3" fontId="8" fillId="0" borderId="20" xfId="0" applyNumberFormat="1" applyFont="1" applyBorder="1" applyAlignment="1">
      <alignment horizontal="right"/>
    </xf>
    <xf numFmtId="3" fontId="8" fillId="0" borderId="21" xfId="0" applyNumberFormat="1" applyFont="1" applyBorder="1" applyAlignment="1">
      <alignment horizontal="center"/>
    </xf>
    <xf numFmtId="0" fontId="6" fillId="0" borderId="16" xfId="0" applyFont="1" applyBorder="1" applyAlignment="1">
      <alignment horizontal="right" vertical="justify"/>
    </xf>
    <xf numFmtId="3" fontId="8" fillId="0" borderId="17" xfId="0" applyNumberFormat="1" applyFont="1" applyBorder="1" applyAlignment="1">
      <alignment/>
    </xf>
    <xf numFmtId="3" fontId="7" fillId="0" borderId="30" xfId="0" applyNumberFormat="1" applyFont="1" applyBorder="1" applyAlignment="1">
      <alignment/>
    </xf>
    <xf numFmtId="0" fontId="8" fillId="0" borderId="24" xfId="0" applyFont="1" applyBorder="1" applyAlignment="1">
      <alignment horizontal="justify"/>
    </xf>
    <xf numFmtId="3" fontId="8" fillId="0" borderId="20" xfId="0" applyNumberFormat="1" applyFont="1" applyBorder="1" applyAlignment="1">
      <alignment/>
    </xf>
    <xf numFmtId="3" fontId="8" fillId="0" borderId="21" xfId="0" applyNumberFormat="1" applyFont="1" applyBorder="1" applyAlignment="1">
      <alignment/>
    </xf>
    <xf numFmtId="0" fontId="6" fillId="0" borderId="37" xfId="0" applyFont="1" applyBorder="1" applyAlignment="1">
      <alignment horizontal="center"/>
    </xf>
    <xf numFmtId="0" fontId="5" fillId="0" borderId="38" xfId="0" applyFont="1" applyBorder="1" applyAlignment="1">
      <alignment horizontal="right"/>
    </xf>
    <xf numFmtId="0" fontId="6" fillId="0" borderId="39" xfId="0" applyFont="1" applyBorder="1" applyAlignment="1">
      <alignment horizontal="right"/>
    </xf>
    <xf numFmtId="0" fontId="6" fillId="0" borderId="39" xfId="0" applyFont="1" applyBorder="1" applyAlignment="1">
      <alignment horizontal="right" vertical="justify"/>
    </xf>
    <xf numFmtId="0" fontId="6" fillId="0" borderId="40" xfId="0" applyFont="1" applyBorder="1" applyAlignment="1">
      <alignment horizontal="right"/>
    </xf>
    <xf numFmtId="0" fontId="6" fillId="0" borderId="41" xfId="0" applyFont="1" applyBorder="1" applyAlignment="1">
      <alignment horizontal="right"/>
    </xf>
    <xf numFmtId="0" fontId="6" fillId="0" borderId="25" xfId="0" applyFont="1" applyBorder="1" applyAlignment="1">
      <alignment horizontal="center" vertical="center" wrapText="1"/>
    </xf>
    <xf numFmtId="3" fontId="7" fillId="0" borderId="42" xfId="0" applyNumberFormat="1" applyFont="1" applyBorder="1" applyAlignment="1">
      <alignment horizontal="right"/>
    </xf>
    <xf numFmtId="3" fontId="8" fillId="0" borderId="43" xfId="0" applyNumberFormat="1" applyFont="1" applyBorder="1" applyAlignment="1">
      <alignment horizontal="right"/>
    </xf>
    <xf numFmtId="3" fontId="8" fillId="0" borderId="44" xfId="0" applyNumberFormat="1" applyFont="1" applyBorder="1" applyAlignment="1">
      <alignment horizontal="right"/>
    </xf>
    <xf numFmtId="3" fontId="8" fillId="0" borderId="45" xfId="0" applyNumberFormat="1" applyFont="1" applyBorder="1" applyAlignment="1">
      <alignment horizontal="right"/>
    </xf>
    <xf numFmtId="0" fontId="6" fillId="0" borderId="46" xfId="0" applyFont="1" applyBorder="1" applyAlignment="1">
      <alignment horizontal="center"/>
    </xf>
    <xf numFmtId="0" fontId="7" fillId="0" borderId="47" xfId="0" applyFont="1" applyBorder="1" applyAlignment="1">
      <alignment horizontal="center"/>
    </xf>
    <xf numFmtId="0" fontId="8" fillId="0" borderId="48" xfId="0" applyFont="1" applyBorder="1" applyAlignment="1">
      <alignment horizontal="left"/>
    </xf>
    <xf numFmtId="0" fontId="8" fillId="0" borderId="48" xfId="0" applyFont="1" applyBorder="1" applyAlignment="1">
      <alignment/>
    </xf>
    <xf numFmtId="0" fontId="10" fillId="0" borderId="48" xfId="0" applyFont="1" applyBorder="1" applyAlignment="1">
      <alignment horizontal="justify" vertical="top" wrapText="1"/>
    </xf>
    <xf numFmtId="0" fontId="8" fillId="0" borderId="48" xfId="0" applyFont="1" applyBorder="1" applyAlignment="1">
      <alignment wrapText="1"/>
    </xf>
    <xf numFmtId="0" fontId="8" fillId="0" borderId="49" xfId="0" applyFont="1" applyBorder="1" applyAlignment="1">
      <alignment wrapText="1"/>
    </xf>
    <xf numFmtId="0" fontId="10" fillId="0" borderId="48" xfId="0" applyFont="1" applyBorder="1" applyAlignment="1">
      <alignment/>
    </xf>
    <xf numFmtId="0" fontId="8" fillId="0" borderId="50" xfId="0" applyFont="1" applyBorder="1" applyAlignment="1">
      <alignment wrapText="1"/>
    </xf>
    <xf numFmtId="0" fontId="8" fillId="0" borderId="51" xfId="0" applyFont="1" applyBorder="1" applyAlignment="1">
      <alignment wrapText="1"/>
    </xf>
    <xf numFmtId="0" fontId="5" fillId="0" borderId="36" xfId="0" applyFont="1" applyBorder="1" applyAlignment="1">
      <alignment horizontal="right"/>
    </xf>
    <xf numFmtId="0" fontId="7" fillId="32" borderId="23" xfId="0" applyFont="1" applyFill="1" applyBorder="1" applyAlignment="1">
      <alignment horizontal="center"/>
    </xf>
    <xf numFmtId="3" fontId="8" fillId="0" borderId="30" xfId="0" applyNumberFormat="1" applyFont="1" applyBorder="1" applyAlignment="1">
      <alignment/>
    </xf>
    <xf numFmtId="3" fontId="8" fillId="0" borderId="43" xfId="0" applyNumberFormat="1" applyFont="1" applyBorder="1" applyAlignment="1">
      <alignment/>
    </xf>
    <xf numFmtId="0" fontId="6" fillId="0" borderId="52" xfId="0" applyFont="1" applyBorder="1" applyAlignment="1">
      <alignment horizontal="center"/>
    </xf>
    <xf numFmtId="3" fontId="7" fillId="0" borderId="43" xfId="0" applyNumberFormat="1" applyFont="1" applyBorder="1" applyAlignment="1">
      <alignment/>
    </xf>
    <xf numFmtId="3" fontId="8" fillId="0" borderId="44" xfId="0" applyNumberFormat="1" applyFont="1" applyBorder="1" applyAlignment="1">
      <alignment/>
    </xf>
    <xf numFmtId="3" fontId="7" fillId="0" borderId="52" xfId="0" applyNumberFormat="1" applyFont="1" applyBorder="1" applyAlignment="1">
      <alignment/>
    </xf>
    <xf numFmtId="3" fontId="11" fillId="0" borderId="53" xfId="0" applyNumberFormat="1" applyFont="1" applyBorder="1" applyAlignment="1">
      <alignment/>
    </xf>
    <xf numFmtId="3" fontId="11" fillId="0" borderId="54" xfId="0" applyNumberFormat="1" applyFont="1" applyBorder="1" applyAlignment="1">
      <alignment/>
    </xf>
    <xf numFmtId="0" fontId="16" fillId="0" borderId="42" xfId="0" applyFont="1" applyBorder="1" applyAlignment="1">
      <alignment horizontal="center" vertical="center" wrapText="1"/>
    </xf>
    <xf numFmtId="0" fontId="16" fillId="0" borderId="45" xfId="0" applyFont="1" applyBorder="1" applyAlignment="1">
      <alignment horizontal="center" vertical="center" wrapText="1"/>
    </xf>
    <xf numFmtId="0" fontId="4" fillId="0" borderId="0" xfId="0" applyFont="1" applyBorder="1" applyAlignment="1">
      <alignment horizontal="center"/>
    </xf>
    <xf numFmtId="0" fontId="16" fillId="0" borderId="55"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5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0"/>
  <sheetViews>
    <sheetView tabSelected="1" view="pageBreakPreview" zoomScaleSheetLayoutView="100" zoomScalePageLayoutView="0" workbookViewId="0" topLeftCell="A113">
      <selection activeCell="B359" sqref="B359"/>
    </sheetView>
  </sheetViews>
  <sheetFormatPr defaultColWidth="9.00390625" defaultRowHeight="11.25" customHeight="1"/>
  <cols>
    <col min="1" max="1" width="8.75390625" style="0" customWidth="1"/>
    <col min="2" max="2" width="96.75390625" style="0" customWidth="1"/>
    <col min="3" max="3" width="13.25390625" style="0" customWidth="1"/>
    <col min="4" max="4" width="13.625" style="0" customWidth="1"/>
    <col min="5" max="5" width="12.75390625" style="0" customWidth="1"/>
    <col min="6" max="6" width="14.25390625" style="0" customWidth="1"/>
    <col min="7" max="7" width="9.75390625" style="0" customWidth="1"/>
    <col min="8" max="8" width="9.25390625" style="0" customWidth="1"/>
    <col min="9" max="9" width="9.375" style="0" customWidth="1"/>
    <col min="11" max="11" width="8.625" style="0" customWidth="1"/>
  </cols>
  <sheetData>
    <row r="1" spans="1:6" ht="16.5" customHeight="1">
      <c r="A1" s="2"/>
      <c r="B1" s="3"/>
      <c r="C1" s="3"/>
      <c r="E1" s="32"/>
      <c r="F1" s="32" t="s">
        <v>53</v>
      </c>
    </row>
    <row r="2" spans="1:5" ht="12.75" customHeight="1">
      <c r="A2" s="2"/>
      <c r="B2" s="3"/>
      <c r="C2" s="32" t="s">
        <v>63</v>
      </c>
      <c r="E2" s="32"/>
    </row>
    <row r="3" spans="1:5" ht="12.75" customHeight="1">
      <c r="A3" s="2"/>
      <c r="B3" s="3"/>
      <c r="C3" s="32" t="s">
        <v>109</v>
      </c>
      <c r="E3" s="32"/>
    </row>
    <row r="4" spans="1:6" ht="14.25" customHeight="1">
      <c r="A4" s="2"/>
      <c r="B4" s="3"/>
      <c r="C4" s="32" t="s">
        <v>115</v>
      </c>
      <c r="D4" s="32"/>
      <c r="E4" s="32"/>
      <c r="F4" s="78"/>
    </row>
    <row r="5" spans="1:6" ht="14.25" customHeight="1" thickBot="1">
      <c r="A5" s="147" t="s">
        <v>100</v>
      </c>
      <c r="B5" s="147"/>
      <c r="C5" s="147"/>
      <c r="D5" s="147"/>
      <c r="E5" s="147"/>
      <c r="F5" s="147"/>
    </row>
    <row r="6" spans="1:6" ht="15" customHeight="1">
      <c r="A6" s="150" t="s">
        <v>0</v>
      </c>
      <c r="B6" s="152" t="s">
        <v>5</v>
      </c>
      <c r="C6" s="145" t="s">
        <v>2</v>
      </c>
      <c r="D6" s="154" t="s">
        <v>6</v>
      </c>
      <c r="E6" s="148" t="s">
        <v>1</v>
      </c>
      <c r="F6" s="149"/>
    </row>
    <row r="7" spans="1:6" ht="30.75" customHeight="1" thickBot="1">
      <c r="A7" s="151"/>
      <c r="B7" s="153"/>
      <c r="C7" s="146"/>
      <c r="D7" s="155"/>
      <c r="E7" s="36" t="s">
        <v>2</v>
      </c>
      <c r="F7" s="37" t="s">
        <v>54</v>
      </c>
    </row>
    <row r="8" spans="1:6" ht="13.5" customHeight="1" thickBot="1">
      <c r="A8" s="114">
        <v>1</v>
      </c>
      <c r="B8" s="125">
        <v>2</v>
      </c>
      <c r="C8" s="120" t="s">
        <v>62</v>
      </c>
      <c r="D8" s="43">
        <v>4</v>
      </c>
      <c r="E8" s="44">
        <v>5</v>
      </c>
      <c r="F8" s="45">
        <v>6</v>
      </c>
    </row>
    <row r="9" spans="1:6" ht="16.5" customHeight="1">
      <c r="A9" s="115">
        <v>10000000</v>
      </c>
      <c r="B9" s="126" t="s">
        <v>3</v>
      </c>
      <c r="C9" s="121">
        <f>D9+E9</f>
        <v>639555953</v>
      </c>
      <c r="D9" s="38">
        <f>SUM(D10,D19,D22,D28,D50)</f>
        <v>638555953</v>
      </c>
      <c r="E9" s="38">
        <f>SUM(E10,E19,E22,E28,E50)</f>
        <v>1000000</v>
      </c>
      <c r="F9" s="39"/>
    </row>
    <row r="10" spans="1:6" ht="16.5" customHeight="1">
      <c r="A10" s="116">
        <v>11000000</v>
      </c>
      <c r="B10" s="127" t="s">
        <v>14</v>
      </c>
      <c r="C10" s="122">
        <f>D10+E10</f>
        <v>382424471</v>
      </c>
      <c r="D10" s="5">
        <f>D11+D17</f>
        <v>382424471</v>
      </c>
      <c r="E10" s="33"/>
      <c r="F10" s="46"/>
    </row>
    <row r="11" spans="1:6" ht="16.5" customHeight="1">
      <c r="A11" s="116">
        <v>11010000</v>
      </c>
      <c r="B11" s="128" t="s">
        <v>61</v>
      </c>
      <c r="C11" s="122">
        <f aca="true" t="shared" si="0" ref="C11:C54">D11+E11</f>
        <v>381509961</v>
      </c>
      <c r="D11" s="5">
        <f>SUM(D12:D16)</f>
        <v>381509961</v>
      </c>
      <c r="E11" s="5"/>
      <c r="F11" s="40"/>
    </row>
    <row r="12" spans="1:6" ht="16.5" customHeight="1">
      <c r="A12" s="117">
        <v>11010100</v>
      </c>
      <c r="B12" s="129" t="s">
        <v>47</v>
      </c>
      <c r="C12" s="122">
        <f t="shared" si="0"/>
        <v>300586974</v>
      </c>
      <c r="D12" s="5">
        <v>300586974</v>
      </c>
      <c r="E12" s="5"/>
      <c r="F12" s="40"/>
    </row>
    <row r="13" spans="1:6" ht="24" customHeight="1">
      <c r="A13" s="117">
        <v>11010200</v>
      </c>
      <c r="B13" s="130" t="s">
        <v>48</v>
      </c>
      <c r="C13" s="122">
        <f t="shared" si="0"/>
        <v>56082992</v>
      </c>
      <c r="D13" s="5">
        <v>56082992</v>
      </c>
      <c r="E13" s="5"/>
      <c r="F13" s="40"/>
    </row>
    <row r="14" spans="1:6" ht="16.5" customHeight="1">
      <c r="A14" s="117">
        <v>11010400</v>
      </c>
      <c r="B14" s="130" t="s">
        <v>49</v>
      </c>
      <c r="C14" s="122">
        <f t="shared" si="0"/>
        <v>5727907</v>
      </c>
      <c r="D14" s="5">
        <v>5727907</v>
      </c>
      <c r="E14" s="5"/>
      <c r="F14" s="40"/>
    </row>
    <row r="15" spans="1:6" ht="16.5" customHeight="1">
      <c r="A15" s="116">
        <v>11010500</v>
      </c>
      <c r="B15" s="130" t="s">
        <v>50</v>
      </c>
      <c r="C15" s="122">
        <f t="shared" si="0"/>
        <v>18819011</v>
      </c>
      <c r="D15" s="5">
        <v>18819011</v>
      </c>
      <c r="E15" s="5"/>
      <c r="F15" s="40"/>
    </row>
    <row r="16" spans="1:6" ht="24" customHeight="1">
      <c r="A16" s="116">
        <v>11010900</v>
      </c>
      <c r="B16" s="131" t="s">
        <v>88</v>
      </c>
      <c r="C16" s="122">
        <f t="shared" si="0"/>
        <v>293077</v>
      </c>
      <c r="D16" s="5">
        <v>293077</v>
      </c>
      <c r="E16" s="5"/>
      <c r="F16" s="40"/>
    </row>
    <row r="17" spans="1:6" ht="16.5" customHeight="1">
      <c r="A17" s="116">
        <v>11020000</v>
      </c>
      <c r="B17" s="132" t="s">
        <v>56</v>
      </c>
      <c r="C17" s="122">
        <f t="shared" si="0"/>
        <v>914510</v>
      </c>
      <c r="D17" s="5">
        <f>SUM(D18:D18)</f>
        <v>914510</v>
      </c>
      <c r="E17" s="7"/>
      <c r="F17" s="41"/>
    </row>
    <row r="18" spans="1:6" ht="16.5" customHeight="1">
      <c r="A18" s="116">
        <v>11020200</v>
      </c>
      <c r="B18" s="128" t="s">
        <v>55</v>
      </c>
      <c r="C18" s="122">
        <f t="shared" si="0"/>
        <v>914510</v>
      </c>
      <c r="D18" s="5">
        <v>914510</v>
      </c>
      <c r="E18" s="5"/>
      <c r="F18" s="40"/>
    </row>
    <row r="19" spans="1:6" ht="16.5" customHeight="1">
      <c r="A19" s="116">
        <v>13000000</v>
      </c>
      <c r="B19" s="128" t="s">
        <v>99</v>
      </c>
      <c r="C19" s="122">
        <f t="shared" si="0"/>
        <v>2500</v>
      </c>
      <c r="D19" s="5">
        <v>2500</v>
      </c>
      <c r="E19" s="9"/>
      <c r="F19" s="42"/>
    </row>
    <row r="20" spans="1:6" ht="16.5" customHeight="1">
      <c r="A20" s="116">
        <v>13010000</v>
      </c>
      <c r="B20" s="128" t="s">
        <v>68</v>
      </c>
      <c r="C20" s="122">
        <f t="shared" si="0"/>
        <v>2500</v>
      </c>
      <c r="D20" s="5">
        <v>2500</v>
      </c>
      <c r="E20" s="9"/>
      <c r="F20" s="42"/>
    </row>
    <row r="21" spans="1:6" ht="25.5" customHeight="1">
      <c r="A21" s="116">
        <v>13010200</v>
      </c>
      <c r="B21" s="130" t="s">
        <v>69</v>
      </c>
      <c r="C21" s="122">
        <f t="shared" si="0"/>
        <v>2500</v>
      </c>
      <c r="D21" s="5">
        <v>2500</v>
      </c>
      <c r="E21" s="9"/>
      <c r="F21" s="42"/>
    </row>
    <row r="22" spans="1:6" ht="16.5" customHeight="1">
      <c r="A22" s="116">
        <v>14000000</v>
      </c>
      <c r="B22" s="130" t="s">
        <v>81</v>
      </c>
      <c r="C22" s="122">
        <f t="shared" si="0"/>
        <v>76768719</v>
      </c>
      <c r="D22" s="5">
        <f>SUM(D23,D25,D27)</f>
        <v>76768719</v>
      </c>
      <c r="E22" s="5"/>
      <c r="F22" s="40"/>
    </row>
    <row r="23" spans="1:6" ht="16.5" customHeight="1">
      <c r="A23" s="116">
        <v>14020000</v>
      </c>
      <c r="B23" s="130" t="s">
        <v>103</v>
      </c>
      <c r="C23" s="122">
        <f t="shared" si="0"/>
        <v>7513648</v>
      </c>
      <c r="D23" s="5">
        <v>7513648</v>
      </c>
      <c r="E23" s="5"/>
      <c r="F23" s="40"/>
    </row>
    <row r="24" spans="1:6" ht="16.5" customHeight="1">
      <c r="A24" s="116">
        <v>14021900</v>
      </c>
      <c r="B24" s="130" t="s">
        <v>104</v>
      </c>
      <c r="C24" s="122">
        <f t="shared" si="0"/>
        <v>7513648</v>
      </c>
      <c r="D24" s="5">
        <v>7513648</v>
      </c>
      <c r="E24" s="5"/>
      <c r="F24" s="40"/>
    </row>
    <row r="25" spans="1:6" ht="16.5" customHeight="1">
      <c r="A25" s="116">
        <v>14030000</v>
      </c>
      <c r="B25" s="130" t="s">
        <v>105</v>
      </c>
      <c r="C25" s="122">
        <f t="shared" si="0"/>
        <v>23513648</v>
      </c>
      <c r="D25" s="5">
        <v>23513648</v>
      </c>
      <c r="E25" s="5"/>
      <c r="F25" s="40"/>
    </row>
    <row r="26" spans="1:6" ht="16.5" customHeight="1">
      <c r="A26" s="116">
        <v>14031900</v>
      </c>
      <c r="B26" s="130" t="s">
        <v>104</v>
      </c>
      <c r="C26" s="122">
        <f t="shared" si="0"/>
        <v>23513648</v>
      </c>
      <c r="D26" s="5">
        <v>23513648</v>
      </c>
      <c r="E26" s="5"/>
      <c r="F26" s="40"/>
    </row>
    <row r="27" spans="1:6" ht="16.5" customHeight="1">
      <c r="A27" s="116">
        <v>14040000</v>
      </c>
      <c r="B27" s="131" t="s">
        <v>73</v>
      </c>
      <c r="C27" s="122">
        <f t="shared" si="0"/>
        <v>45741423</v>
      </c>
      <c r="D27" s="5">
        <v>45741423</v>
      </c>
      <c r="E27" s="5"/>
      <c r="F27" s="40"/>
    </row>
    <row r="28" spans="1:6" ht="16.5" customHeight="1">
      <c r="A28" s="116">
        <v>18000000</v>
      </c>
      <c r="B28" s="130" t="s">
        <v>74</v>
      </c>
      <c r="C28" s="122">
        <f t="shared" si="0"/>
        <v>179360263</v>
      </c>
      <c r="D28" s="5">
        <f>D29+D40+D47</f>
        <v>179360263</v>
      </c>
      <c r="E28" s="5"/>
      <c r="F28" s="40"/>
    </row>
    <row r="29" spans="1:6" ht="16.5" customHeight="1">
      <c r="A29" s="116">
        <v>18010000</v>
      </c>
      <c r="B29" s="130" t="s">
        <v>70</v>
      </c>
      <c r="C29" s="122">
        <f t="shared" si="0"/>
        <v>68294150</v>
      </c>
      <c r="D29" s="5">
        <f>SUM(D30:D39)</f>
        <v>68294150</v>
      </c>
      <c r="E29" s="5"/>
      <c r="F29" s="40"/>
    </row>
    <row r="30" spans="1:6" ht="24" customHeight="1">
      <c r="A30" s="116">
        <v>18010100</v>
      </c>
      <c r="B30" s="130" t="s">
        <v>71</v>
      </c>
      <c r="C30" s="122">
        <f t="shared" si="0"/>
        <v>93783</v>
      </c>
      <c r="D30" s="5">
        <v>93783</v>
      </c>
      <c r="E30" s="5"/>
      <c r="F30" s="40"/>
    </row>
    <row r="31" spans="1:6" ht="23.25" customHeight="1">
      <c r="A31" s="116">
        <v>18010200</v>
      </c>
      <c r="B31" s="130" t="s">
        <v>72</v>
      </c>
      <c r="C31" s="122">
        <f t="shared" si="0"/>
        <v>547874</v>
      </c>
      <c r="D31" s="5">
        <v>547874</v>
      </c>
      <c r="E31" s="5"/>
      <c r="F31" s="40"/>
    </row>
    <row r="32" spans="1:6" ht="23.25" customHeight="1">
      <c r="A32" s="116">
        <v>18010300</v>
      </c>
      <c r="B32" s="130" t="s">
        <v>76</v>
      </c>
      <c r="C32" s="122">
        <f t="shared" si="0"/>
        <v>857920</v>
      </c>
      <c r="D32" s="5">
        <v>857920</v>
      </c>
      <c r="E32" s="5"/>
      <c r="F32" s="40"/>
    </row>
    <row r="33" spans="1:6" ht="24" customHeight="1">
      <c r="A33" s="116">
        <v>18010400</v>
      </c>
      <c r="B33" s="130" t="s">
        <v>77</v>
      </c>
      <c r="C33" s="122">
        <f t="shared" si="0"/>
        <v>9365995</v>
      </c>
      <c r="D33" s="5">
        <v>9365995</v>
      </c>
      <c r="E33" s="5"/>
      <c r="F33" s="40"/>
    </row>
    <row r="34" spans="1:6" ht="16.5" customHeight="1">
      <c r="A34" s="116">
        <v>18010500</v>
      </c>
      <c r="B34" s="130" t="s">
        <v>37</v>
      </c>
      <c r="C34" s="122">
        <f t="shared" si="0"/>
        <v>15406030</v>
      </c>
      <c r="D34" s="5">
        <v>15406030</v>
      </c>
      <c r="E34" s="5"/>
      <c r="F34" s="40"/>
    </row>
    <row r="35" spans="1:6" ht="16.5" customHeight="1">
      <c r="A35" s="116">
        <v>18010600</v>
      </c>
      <c r="B35" s="130" t="s">
        <v>38</v>
      </c>
      <c r="C35" s="122">
        <f t="shared" si="0"/>
        <v>27969149</v>
      </c>
      <c r="D35" s="5">
        <v>27969149</v>
      </c>
      <c r="E35" s="5"/>
      <c r="F35" s="40"/>
    </row>
    <row r="36" spans="1:6" ht="16.5" customHeight="1">
      <c r="A36" s="116">
        <v>18010700</v>
      </c>
      <c r="B36" s="130" t="s">
        <v>39</v>
      </c>
      <c r="C36" s="122">
        <f t="shared" si="0"/>
        <v>1604010</v>
      </c>
      <c r="D36" s="5">
        <v>1604010</v>
      </c>
      <c r="E36" s="5"/>
      <c r="F36" s="40"/>
    </row>
    <row r="37" spans="1:6" ht="16.5" customHeight="1">
      <c r="A37" s="116">
        <v>18010900</v>
      </c>
      <c r="B37" s="130" t="s">
        <v>40</v>
      </c>
      <c r="C37" s="122">
        <f t="shared" si="0"/>
        <v>10866073</v>
      </c>
      <c r="D37" s="5">
        <v>10866073</v>
      </c>
      <c r="E37" s="5"/>
      <c r="F37" s="40"/>
    </row>
    <row r="38" spans="1:6" ht="16.5" customHeight="1">
      <c r="A38" s="116">
        <v>18011000</v>
      </c>
      <c r="B38" s="130" t="s">
        <v>82</v>
      </c>
      <c r="C38" s="122">
        <f t="shared" si="0"/>
        <v>1146233</v>
      </c>
      <c r="D38" s="5">
        <v>1146233</v>
      </c>
      <c r="E38" s="5"/>
      <c r="F38" s="40"/>
    </row>
    <row r="39" spans="1:6" ht="16.5" customHeight="1">
      <c r="A39" s="118">
        <v>18011100</v>
      </c>
      <c r="B39" s="133" t="s">
        <v>83</v>
      </c>
      <c r="C39" s="123">
        <f t="shared" si="0"/>
        <v>437083</v>
      </c>
      <c r="D39" s="17">
        <v>437083</v>
      </c>
      <c r="E39" s="17"/>
      <c r="F39" s="58"/>
    </row>
    <row r="40" spans="1:6" ht="15" customHeight="1">
      <c r="A40" s="116">
        <v>18030000</v>
      </c>
      <c r="B40" s="130" t="s">
        <v>84</v>
      </c>
      <c r="C40" s="122">
        <f>D40+E40</f>
        <v>31000</v>
      </c>
      <c r="D40" s="5">
        <f>SUM(D41:D42)</f>
        <v>31000</v>
      </c>
      <c r="E40" s="5"/>
      <c r="F40" s="40"/>
    </row>
    <row r="41" spans="1:6" ht="15" customHeight="1">
      <c r="A41" s="118">
        <v>18030100</v>
      </c>
      <c r="B41" s="133" t="s">
        <v>85</v>
      </c>
      <c r="C41" s="123">
        <v>30000</v>
      </c>
      <c r="D41" s="17">
        <v>30000</v>
      </c>
      <c r="E41" s="17"/>
      <c r="F41" s="58"/>
    </row>
    <row r="42" spans="1:6" ht="15" customHeight="1" thickBot="1">
      <c r="A42" s="119">
        <v>18030200</v>
      </c>
      <c r="B42" s="134" t="s">
        <v>86</v>
      </c>
      <c r="C42" s="124">
        <v>1000</v>
      </c>
      <c r="D42" s="112">
        <v>1000</v>
      </c>
      <c r="E42" s="112"/>
      <c r="F42" s="113"/>
    </row>
    <row r="43" spans="1:6" ht="15" customHeight="1">
      <c r="A43" s="15"/>
      <c r="B43" s="101"/>
      <c r="C43" s="35"/>
      <c r="D43" s="11"/>
      <c r="E43" s="11"/>
      <c r="F43" s="11"/>
    </row>
    <row r="44" spans="1:6" ht="15" customHeight="1">
      <c r="A44" s="15"/>
      <c r="B44" s="101"/>
      <c r="C44" s="35"/>
      <c r="D44" s="11"/>
      <c r="E44" s="11"/>
      <c r="F44" s="11"/>
    </row>
    <row r="45" spans="3:5" ht="15" customHeight="1" thickBot="1">
      <c r="C45" s="16"/>
      <c r="D45" s="35"/>
      <c r="E45" s="11" t="s">
        <v>52</v>
      </c>
    </row>
    <row r="46" spans="1:6" ht="15" customHeight="1" thickBot="1">
      <c r="A46" s="72">
        <v>1</v>
      </c>
      <c r="B46" s="73">
        <v>2</v>
      </c>
      <c r="C46" s="72">
        <v>3</v>
      </c>
      <c r="D46" s="74">
        <v>4</v>
      </c>
      <c r="E46" s="74">
        <v>5</v>
      </c>
      <c r="F46" s="75">
        <v>6</v>
      </c>
    </row>
    <row r="47" spans="1:6" ht="13.5" customHeight="1">
      <c r="A47" s="103">
        <v>18050000</v>
      </c>
      <c r="B47" s="104" t="s">
        <v>41</v>
      </c>
      <c r="C47" s="61">
        <f t="shared" si="0"/>
        <v>111035113</v>
      </c>
      <c r="D47" s="5">
        <f>SUM(D48:D49)</f>
        <v>111035113</v>
      </c>
      <c r="E47" s="5"/>
      <c r="F47" s="40"/>
    </row>
    <row r="48" spans="1:6" ht="12.75" customHeight="1">
      <c r="A48" s="4">
        <v>18050300</v>
      </c>
      <c r="B48" s="48" t="s">
        <v>27</v>
      </c>
      <c r="C48" s="61">
        <f t="shared" si="0"/>
        <v>17685213</v>
      </c>
      <c r="D48" s="5">
        <v>17685213</v>
      </c>
      <c r="E48" s="5"/>
      <c r="F48" s="40"/>
    </row>
    <row r="49" spans="1:6" ht="12.75" customHeight="1">
      <c r="A49" s="12">
        <v>18050400</v>
      </c>
      <c r="B49" s="77" t="s">
        <v>28</v>
      </c>
      <c r="C49" s="66">
        <f t="shared" si="0"/>
        <v>93349900</v>
      </c>
      <c r="D49" s="17">
        <v>93349900</v>
      </c>
      <c r="E49" s="17"/>
      <c r="F49" s="58"/>
    </row>
    <row r="50" spans="1:6" ht="13.5" customHeight="1">
      <c r="A50" s="4">
        <v>19000000</v>
      </c>
      <c r="B50" s="48" t="s">
        <v>89</v>
      </c>
      <c r="C50" s="61">
        <f t="shared" si="0"/>
        <v>1000000</v>
      </c>
      <c r="D50" s="5"/>
      <c r="E50" s="5">
        <v>1000000</v>
      </c>
      <c r="F50" s="40"/>
    </row>
    <row r="51" spans="1:6" ht="14.25" customHeight="1">
      <c r="A51" s="4">
        <v>19010000</v>
      </c>
      <c r="B51" s="48" t="s">
        <v>42</v>
      </c>
      <c r="C51" s="61">
        <f t="shared" si="0"/>
        <v>1000000</v>
      </c>
      <c r="D51" s="5"/>
      <c r="E51" s="5">
        <f>SUM(E52:E54)</f>
        <v>1000000</v>
      </c>
      <c r="F51" s="40"/>
    </row>
    <row r="52" spans="1:6" ht="14.25" customHeight="1">
      <c r="A52" s="4">
        <v>19010100</v>
      </c>
      <c r="B52" s="48" t="s">
        <v>43</v>
      </c>
      <c r="C52" s="61">
        <f t="shared" si="0"/>
        <v>874000</v>
      </c>
      <c r="D52" s="13"/>
      <c r="E52" s="13">
        <v>874000</v>
      </c>
      <c r="F52" s="55"/>
    </row>
    <row r="53" spans="1:6" ht="14.25" customHeight="1">
      <c r="A53" s="12">
        <v>19010200</v>
      </c>
      <c r="B53" s="77" t="s">
        <v>87</v>
      </c>
      <c r="C53" s="66">
        <v>6000</v>
      </c>
      <c r="D53" s="14"/>
      <c r="E53" s="14">
        <v>6000</v>
      </c>
      <c r="F53" s="67"/>
    </row>
    <row r="54" spans="1:6" ht="22.5" customHeight="1">
      <c r="A54" s="18">
        <v>19010300</v>
      </c>
      <c r="B54" s="92" t="s">
        <v>44</v>
      </c>
      <c r="C54" s="66">
        <f t="shared" si="0"/>
        <v>120000</v>
      </c>
      <c r="D54" s="14"/>
      <c r="E54" s="14">
        <v>120000</v>
      </c>
      <c r="F54" s="67"/>
    </row>
    <row r="55" spans="1:6" ht="12.75" customHeight="1">
      <c r="A55" s="24">
        <v>20000000</v>
      </c>
      <c r="B55" s="69" t="s">
        <v>4</v>
      </c>
      <c r="C55" s="64">
        <f>D55+E55</f>
        <v>53033671</v>
      </c>
      <c r="D55" s="68">
        <f>SUM(D56,D64,D77,D85)</f>
        <v>23101476</v>
      </c>
      <c r="E55" s="68">
        <f>SUM(E56,E64,E77,E85)</f>
        <v>29932195</v>
      </c>
      <c r="F55" s="71">
        <f>SUM(F56,F64,F77,F85)</f>
        <v>1300000</v>
      </c>
    </row>
    <row r="56" spans="1:6" ht="15" customHeight="1">
      <c r="A56" s="4">
        <v>21000000</v>
      </c>
      <c r="B56" s="47" t="s">
        <v>15</v>
      </c>
      <c r="C56" s="62">
        <f>D56+E56</f>
        <v>5841105</v>
      </c>
      <c r="D56" s="7">
        <f>SUM(D57,D59,D60)</f>
        <v>5841105</v>
      </c>
      <c r="E56" s="5"/>
      <c r="F56" s="40"/>
    </row>
    <row r="57" spans="1:6" ht="35.25" customHeight="1">
      <c r="A57" s="6">
        <v>21010000</v>
      </c>
      <c r="B57" s="70" t="s">
        <v>90</v>
      </c>
      <c r="C57" s="62">
        <f aca="true" t="shared" si="1" ref="C57:C83">D57+E57</f>
        <v>380000</v>
      </c>
      <c r="D57" s="5">
        <v>380000</v>
      </c>
      <c r="E57" s="5"/>
      <c r="F57" s="40"/>
    </row>
    <row r="58" spans="1:6" ht="21.75" customHeight="1">
      <c r="A58" s="4">
        <v>21010300</v>
      </c>
      <c r="B58" s="93" t="s">
        <v>58</v>
      </c>
      <c r="C58" s="62">
        <f t="shared" si="1"/>
        <v>380000</v>
      </c>
      <c r="D58" s="5">
        <v>380000</v>
      </c>
      <c r="E58" s="5"/>
      <c r="F58" s="40"/>
    </row>
    <row r="59" spans="1:6" ht="14.25" customHeight="1">
      <c r="A59" s="4">
        <v>21050000</v>
      </c>
      <c r="B59" s="93" t="s">
        <v>106</v>
      </c>
      <c r="C59" s="62">
        <v>2283288</v>
      </c>
      <c r="D59" s="5">
        <v>5025205</v>
      </c>
      <c r="E59" s="5"/>
      <c r="F59" s="40"/>
    </row>
    <row r="60" spans="1:6" ht="15" customHeight="1">
      <c r="A60" s="4">
        <v>21080000</v>
      </c>
      <c r="B60" s="47" t="s">
        <v>16</v>
      </c>
      <c r="C60" s="62">
        <f t="shared" si="1"/>
        <v>435900</v>
      </c>
      <c r="D60" s="5">
        <f>SUM(D61:D63)</f>
        <v>435900</v>
      </c>
      <c r="E60" s="5"/>
      <c r="F60" s="42"/>
    </row>
    <row r="61" spans="1:6" ht="22.5" customHeight="1">
      <c r="A61" s="6">
        <v>21080900</v>
      </c>
      <c r="B61" s="70" t="s">
        <v>17</v>
      </c>
      <c r="C61" s="62">
        <f t="shared" si="1"/>
        <v>1000</v>
      </c>
      <c r="D61" s="5">
        <v>1000</v>
      </c>
      <c r="E61" s="5"/>
      <c r="F61" s="40"/>
    </row>
    <row r="62" spans="1:6" ht="14.25" customHeight="1">
      <c r="A62" s="4">
        <v>21081100</v>
      </c>
      <c r="B62" s="48" t="s">
        <v>10</v>
      </c>
      <c r="C62" s="62">
        <f t="shared" si="1"/>
        <v>211639</v>
      </c>
      <c r="D62" s="5">
        <v>211639</v>
      </c>
      <c r="E62" s="5"/>
      <c r="F62" s="40"/>
    </row>
    <row r="63" spans="1:6" ht="24" customHeight="1">
      <c r="A63" s="4">
        <v>21081500</v>
      </c>
      <c r="B63" s="49" t="s">
        <v>101</v>
      </c>
      <c r="C63" s="62">
        <f t="shared" si="1"/>
        <v>223261</v>
      </c>
      <c r="D63" s="5">
        <v>223261</v>
      </c>
      <c r="E63" s="5"/>
      <c r="F63" s="40"/>
    </row>
    <row r="64" spans="1:6" ht="13.5" customHeight="1">
      <c r="A64" s="22">
        <v>22000000</v>
      </c>
      <c r="B64" s="94" t="s">
        <v>29</v>
      </c>
      <c r="C64" s="62">
        <f t="shared" si="1"/>
        <v>12253307</v>
      </c>
      <c r="D64" s="5">
        <f>SUM(D65,D70,D72)</f>
        <v>12253307</v>
      </c>
      <c r="E64" s="20"/>
      <c r="F64" s="51"/>
    </row>
    <row r="65" spans="1:6" ht="15" customHeight="1">
      <c r="A65" s="22">
        <v>22010000</v>
      </c>
      <c r="B65" s="94" t="s">
        <v>67</v>
      </c>
      <c r="C65" s="62">
        <f t="shared" si="1"/>
        <v>7653307</v>
      </c>
      <c r="D65" s="5">
        <f>SUM(D66:D69)</f>
        <v>7653307</v>
      </c>
      <c r="E65" s="20"/>
      <c r="F65" s="51"/>
    </row>
    <row r="66" spans="1:6" ht="23.25" customHeight="1">
      <c r="A66" s="22">
        <v>22010300</v>
      </c>
      <c r="B66" s="95" t="s">
        <v>95</v>
      </c>
      <c r="C66" s="62">
        <f t="shared" si="1"/>
        <v>853120</v>
      </c>
      <c r="D66" s="5">
        <v>853120</v>
      </c>
      <c r="E66" s="20"/>
      <c r="F66" s="51"/>
    </row>
    <row r="67" spans="1:6" ht="15" customHeight="1">
      <c r="A67" s="22">
        <v>22012500</v>
      </c>
      <c r="B67" s="50" t="s">
        <v>96</v>
      </c>
      <c r="C67" s="62">
        <f t="shared" si="1"/>
        <v>6164676</v>
      </c>
      <c r="D67" s="5">
        <v>6164676</v>
      </c>
      <c r="E67" s="20"/>
      <c r="F67" s="51"/>
    </row>
    <row r="68" spans="1:6" ht="14.25" customHeight="1">
      <c r="A68" s="22">
        <v>22012600</v>
      </c>
      <c r="B68" s="96" t="s">
        <v>97</v>
      </c>
      <c r="C68" s="62">
        <f t="shared" si="1"/>
        <v>612011</v>
      </c>
      <c r="D68" s="5">
        <v>612011</v>
      </c>
      <c r="E68" s="20"/>
      <c r="F68" s="51"/>
    </row>
    <row r="69" spans="1:6" ht="36.75" customHeight="1">
      <c r="A69" s="79">
        <v>22012900</v>
      </c>
      <c r="B69" s="70" t="s">
        <v>98</v>
      </c>
      <c r="C69" s="62">
        <f t="shared" si="1"/>
        <v>23500</v>
      </c>
      <c r="D69" s="5">
        <v>23500</v>
      </c>
      <c r="E69" s="20"/>
      <c r="F69" s="51"/>
    </row>
    <row r="70" spans="1:6" ht="14.25" customHeight="1">
      <c r="A70" s="4">
        <v>22080000</v>
      </c>
      <c r="B70" s="49" t="s">
        <v>45</v>
      </c>
      <c r="C70" s="62">
        <f t="shared" si="1"/>
        <v>3200000</v>
      </c>
      <c r="D70" s="5">
        <v>3200000</v>
      </c>
      <c r="E70" s="5"/>
      <c r="F70" s="40"/>
    </row>
    <row r="71" spans="1:6" ht="23.25" customHeight="1">
      <c r="A71" s="6">
        <v>22080400</v>
      </c>
      <c r="B71" s="49" t="s">
        <v>91</v>
      </c>
      <c r="C71" s="62">
        <f t="shared" si="1"/>
        <v>3200000</v>
      </c>
      <c r="D71" s="5">
        <v>3200000</v>
      </c>
      <c r="E71" s="5"/>
      <c r="F71" s="40"/>
    </row>
    <row r="72" spans="1:6" ht="14.25" customHeight="1">
      <c r="A72" s="4">
        <v>22090000</v>
      </c>
      <c r="B72" s="48" t="s">
        <v>46</v>
      </c>
      <c r="C72" s="62">
        <f t="shared" si="1"/>
        <v>1400000</v>
      </c>
      <c r="D72" s="5">
        <f>SUM(D73:D76)</f>
        <v>1400000</v>
      </c>
      <c r="E72" s="20"/>
      <c r="F72" s="51"/>
    </row>
    <row r="73" spans="1:6" ht="22.5" customHeight="1">
      <c r="A73" s="6">
        <v>22090100</v>
      </c>
      <c r="B73" s="102" t="s">
        <v>18</v>
      </c>
      <c r="C73" s="62">
        <f t="shared" si="1"/>
        <v>300000</v>
      </c>
      <c r="D73" s="5">
        <v>300000</v>
      </c>
      <c r="E73" s="21"/>
      <c r="F73" s="52"/>
    </row>
    <row r="74" spans="1:6" ht="16.5" customHeight="1">
      <c r="A74" s="6">
        <v>22090200</v>
      </c>
      <c r="B74" s="49" t="s">
        <v>64</v>
      </c>
      <c r="C74" s="62">
        <f t="shared" si="1"/>
        <v>150</v>
      </c>
      <c r="D74" s="5">
        <v>150</v>
      </c>
      <c r="E74" s="21"/>
      <c r="F74" s="52"/>
    </row>
    <row r="75" spans="1:6" ht="21.75" customHeight="1">
      <c r="A75" s="6">
        <v>22090300</v>
      </c>
      <c r="B75" s="102" t="s">
        <v>65</v>
      </c>
      <c r="C75" s="62">
        <f t="shared" si="1"/>
        <v>50</v>
      </c>
      <c r="D75" s="5">
        <v>50</v>
      </c>
      <c r="E75" s="21"/>
      <c r="F75" s="52"/>
    </row>
    <row r="76" spans="1:6" ht="14.25" customHeight="1">
      <c r="A76" s="4">
        <v>22090400</v>
      </c>
      <c r="B76" s="48" t="s">
        <v>20</v>
      </c>
      <c r="C76" s="62">
        <f t="shared" si="1"/>
        <v>1099800</v>
      </c>
      <c r="D76" s="5">
        <v>1099800</v>
      </c>
      <c r="E76" s="5"/>
      <c r="F76" s="40"/>
    </row>
    <row r="77" spans="1:6" ht="15" customHeight="1">
      <c r="A77" s="4">
        <v>24000000</v>
      </c>
      <c r="B77" s="48" t="s">
        <v>19</v>
      </c>
      <c r="C77" s="62">
        <f t="shared" si="1"/>
        <v>6561064</v>
      </c>
      <c r="D77" s="5">
        <f>D78+D82+D84</f>
        <v>5007064</v>
      </c>
      <c r="E77" s="5">
        <f>E78+E82+E84</f>
        <v>1554000</v>
      </c>
      <c r="F77" s="40">
        <v>1300000</v>
      </c>
    </row>
    <row r="78" spans="1:6" ht="15" customHeight="1">
      <c r="A78" s="4">
        <v>24060000</v>
      </c>
      <c r="B78" s="47" t="s">
        <v>16</v>
      </c>
      <c r="C78" s="62">
        <f t="shared" si="1"/>
        <v>876064</v>
      </c>
      <c r="D78" s="5">
        <f>D79+D81</f>
        <v>622064</v>
      </c>
      <c r="E78" s="5">
        <f>SUM(E79:E81)</f>
        <v>254000</v>
      </c>
      <c r="F78" s="40"/>
    </row>
    <row r="79" spans="1:6" ht="15" customHeight="1">
      <c r="A79" s="4">
        <v>24060300</v>
      </c>
      <c r="B79" s="48" t="s">
        <v>16</v>
      </c>
      <c r="C79" s="62">
        <f t="shared" si="1"/>
        <v>622064</v>
      </c>
      <c r="D79" s="5">
        <v>622064</v>
      </c>
      <c r="E79" s="8"/>
      <c r="F79" s="53"/>
    </row>
    <row r="80" spans="1:6" ht="16.5" customHeight="1">
      <c r="A80" s="4">
        <v>24061600</v>
      </c>
      <c r="B80" s="48" t="s">
        <v>57</v>
      </c>
      <c r="C80" s="62">
        <f t="shared" si="1"/>
        <v>250000</v>
      </c>
      <c r="D80" s="5"/>
      <c r="E80" s="5">
        <v>250000</v>
      </c>
      <c r="F80" s="40"/>
    </row>
    <row r="81" spans="1:6" ht="24.75" customHeight="1">
      <c r="A81" s="12">
        <v>24062100</v>
      </c>
      <c r="B81" s="92" t="s">
        <v>66</v>
      </c>
      <c r="C81" s="63">
        <v>4000</v>
      </c>
      <c r="D81" s="17"/>
      <c r="E81" s="17">
        <v>4000</v>
      </c>
      <c r="F81" s="58"/>
    </row>
    <row r="82" spans="1:6" ht="16.5" customHeight="1">
      <c r="A82" s="4">
        <v>24160000</v>
      </c>
      <c r="B82" s="48" t="s">
        <v>59</v>
      </c>
      <c r="C82" s="62">
        <f t="shared" si="1"/>
        <v>4385000</v>
      </c>
      <c r="D82" s="5">
        <v>4385000</v>
      </c>
      <c r="E82" s="5"/>
      <c r="F82" s="40"/>
    </row>
    <row r="83" spans="1:6" ht="16.5" customHeight="1">
      <c r="A83" s="12">
        <v>24160100</v>
      </c>
      <c r="B83" s="77" t="s">
        <v>60</v>
      </c>
      <c r="C83" s="63">
        <f t="shared" si="1"/>
        <v>4385000</v>
      </c>
      <c r="D83" s="17">
        <v>4385000</v>
      </c>
      <c r="E83" s="17"/>
      <c r="F83" s="58"/>
    </row>
    <row r="84" spans="1:6" ht="16.5" customHeight="1">
      <c r="A84" s="4">
        <v>24170000</v>
      </c>
      <c r="B84" s="48" t="s">
        <v>51</v>
      </c>
      <c r="C84" s="62">
        <f>D84+E84</f>
        <v>1300000</v>
      </c>
      <c r="D84" s="5"/>
      <c r="E84" s="5">
        <v>1300000</v>
      </c>
      <c r="F84" s="40">
        <v>1300000</v>
      </c>
    </row>
    <row r="85" spans="1:6" ht="16.5" customHeight="1">
      <c r="A85" s="4">
        <v>25000000</v>
      </c>
      <c r="B85" s="48" t="s">
        <v>12</v>
      </c>
      <c r="C85" s="62">
        <v>28378195</v>
      </c>
      <c r="D85" s="5"/>
      <c r="E85" s="5">
        <v>28378195</v>
      </c>
      <c r="F85" s="40"/>
    </row>
    <row r="86" spans="1:6" ht="16.5" customHeight="1">
      <c r="A86" s="4">
        <v>25010000</v>
      </c>
      <c r="B86" s="48" t="s">
        <v>30</v>
      </c>
      <c r="C86" s="62">
        <f>SUM(C87:C89)</f>
        <v>28378195</v>
      </c>
      <c r="D86" s="5"/>
      <c r="E86" s="5">
        <f>SUM(E87:E89)</f>
        <v>28378195</v>
      </c>
      <c r="F86" s="40"/>
    </row>
    <row r="87" spans="1:6" ht="14.25" customHeight="1">
      <c r="A87" s="4">
        <v>25010100</v>
      </c>
      <c r="B87" s="48" t="s">
        <v>31</v>
      </c>
      <c r="C87" s="62">
        <v>25358125</v>
      </c>
      <c r="D87" s="91"/>
      <c r="E87" s="91">
        <v>25358125</v>
      </c>
      <c r="F87" s="54"/>
    </row>
    <row r="88" spans="1:6" ht="14.25" customHeight="1">
      <c r="A88" s="4">
        <v>25010200</v>
      </c>
      <c r="B88" s="48" t="s">
        <v>32</v>
      </c>
      <c r="C88" s="62">
        <v>71222</v>
      </c>
      <c r="D88" s="91"/>
      <c r="E88" s="91">
        <v>71222</v>
      </c>
      <c r="F88" s="54"/>
    </row>
    <row r="89" spans="1:6" ht="14.25" customHeight="1" thickBot="1">
      <c r="A89" s="23">
        <v>25010300</v>
      </c>
      <c r="B89" s="105" t="s">
        <v>21</v>
      </c>
      <c r="C89" s="76">
        <v>2948848</v>
      </c>
      <c r="D89" s="106"/>
      <c r="E89" s="106">
        <v>2948848</v>
      </c>
      <c r="F89" s="107"/>
    </row>
    <row r="90" spans="3:5" ht="14.25" customHeight="1" thickBot="1">
      <c r="C90" s="16"/>
      <c r="D90" s="35"/>
      <c r="E90" s="11" t="s">
        <v>52</v>
      </c>
    </row>
    <row r="91" spans="1:6" ht="14.25" customHeight="1" thickBot="1">
      <c r="A91" s="72">
        <v>1</v>
      </c>
      <c r="B91" s="73">
        <v>2</v>
      </c>
      <c r="C91" s="139">
        <v>3</v>
      </c>
      <c r="D91" s="74">
        <v>4</v>
      </c>
      <c r="E91" s="74">
        <v>5</v>
      </c>
      <c r="F91" s="75">
        <v>6</v>
      </c>
    </row>
    <row r="92" spans="1:6" ht="16.5" customHeight="1">
      <c r="A92" s="135">
        <v>30000000</v>
      </c>
      <c r="B92" s="136" t="s">
        <v>8</v>
      </c>
      <c r="C92" s="140">
        <f>D92+E92</f>
        <v>4130000</v>
      </c>
      <c r="D92" s="80">
        <v>30000</v>
      </c>
      <c r="E92" s="80">
        <f>SUM(E93,E97)</f>
        <v>4100000</v>
      </c>
      <c r="F92" s="87">
        <f>SUM(F93,F97)</f>
        <v>4100000</v>
      </c>
    </row>
    <row r="93" spans="1:6" ht="14.25" customHeight="1">
      <c r="A93" s="4">
        <v>31000000</v>
      </c>
      <c r="B93" s="47" t="s">
        <v>22</v>
      </c>
      <c r="C93" s="138">
        <f>D93+E93</f>
        <v>2030000</v>
      </c>
      <c r="D93" s="8">
        <v>30000</v>
      </c>
      <c r="E93" s="5">
        <v>2000000</v>
      </c>
      <c r="F93" s="40">
        <v>2000000</v>
      </c>
    </row>
    <row r="94" spans="1:6" ht="24.75" customHeight="1">
      <c r="A94" s="4">
        <v>31010000</v>
      </c>
      <c r="B94" s="81" t="s">
        <v>36</v>
      </c>
      <c r="C94" s="138">
        <f aca="true" t="shared" si="2" ref="C94:C118">D94+E94</f>
        <v>30000</v>
      </c>
      <c r="D94" s="8">
        <v>30000</v>
      </c>
      <c r="E94" s="5"/>
      <c r="F94" s="40"/>
    </row>
    <row r="95" spans="1:6" ht="24.75" customHeight="1">
      <c r="A95" s="4">
        <v>31010200</v>
      </c>
      <c r="B95" s="49" t="s">
        <v>92</v>
      </c>
      <c r="C95" s="138">
        <f t="shared" si="2"/>
        <v>30000</v>
      </c>
      <c r="D95" s="8">
        <v>30000</v>
      </c>
      <c r="E95" s="5"/>
      <c r="F95" s="40"/>
    </row>
    <row r="96" spans="1:6" ht="16.5" customHeight="1">
      <c r="A96" s="4">
        <v>31030000</v>
      </c>
      <c r="B96" s="49" t="s">
        <v>93</v>
      </c>
      <c r="C96" s="138">
        <f t="shared" si="2"/>
        <v>2000000</v>
      </c>
      <c r="D96" s="8"/>
      <c r="E96" s="5">
        <v>2000000</v>
      </c>
      <c r="F96" s="40">
        <v>2000000</v>
      </c>
    </row>
    <row r="97" spans="1:6" ht="15" customHeight="1">
      <c r="A97" s="4">
        <v>33000000</v>
      </c>
      <c r="B97" s="48" t="s">
        <v>33</v>
      </c>
      <c r="C97" s="138">
        <f t="shared" si="2"/>
        <v>2100000</v>
      </c>
      <c r="D97" s="20"/>
      <c r="E97" s="5">
        <v>2100000</v>
      </c>
      <c r="F97" s="40">
        <v>2100000</v>
      </c>
    </row>
    <row r="98" spans="1:6" ht="14.25" customHeight="1">
      <c r="A98" s="4">
        <v>33010000</v>
      </c>
      <c r="B98" s="48" t="s">
        <v>34</v>
      </c>
      <c r="C98" s="138">
        <f t="shared" si="2"/>
        <v>2100000</v>
      </c>
      <c r="D98" s="5"/>
      <c r="E98" s="5">
        <v>2100000</v>
      </c>
      <c r="F98" s="40">
        <v>2100000</v>
      </c>
    </row>
    <row r="99" spans="1:6" ht="24" customHeight="1">
      <c r="A99" s="4">
        <v>33010100</v>
      </c>
      <c r="B99" s="49" t="s">
        <v>94</v>
      </c>
      <c r="C99" s="138">
        <f t="shared" si="2"/>
        <v>2100000</v>
      </c>
      <c r="D99" s="5"/>
      <c r="E99" s="8">
        <v>2100000</v>
      </c>
      <c r="F99" s="53">
        <v>2100000</v>
      </c>
    </row>
    <row r="100" spans="1:6" ht="15.75" customHeight="1">
      <c r="A100" s="24">
        <v>40000000</v>
      </c>
      <c r="B100" s="69" t="s">
        <v>7</v>
      </c>
      <c r="C100" s="140">
        <f t="shared" si="2"/>
        <v>979561816</v>
      </c>
      <c r="D100" s="19">
        <f>D101</f>
        <v>908678616</v>
      </c>
      <c r="E100" s="19">
        <f>E101</f>
        <v>70883200</v>
      </c>
      <c r="F100" s="56">
        <v>11950100</v>
      </c>
    </row>
    <row r="101" spans="1:6" ht="13.5" customHeight="1">
      <c r="A101" s="4">
        <v>41000000</v>
      </c>
      <c r="B101" s="48" t="s">
        <v>23</v>
      </c>
      <c r="C101" s="143">
        <f>C102</f>
        <v>979561816</v>
      </c>
      <c r="D101" s="9">
        <f>D102</f>
        <v>908678616</v>
      </c>
      <c r="E101" s="9">
        <f>E102</f>
        <v>70883200</v>
      </c>
      <c r="F101" s="144">
        <f>F102</f>
        <v>11950100</v>
      </c>
    </row>
    <row r="102" spans="1:6" ht="13.5" customHeight="1">
      <c r="A102" s="34">
        <v>41030000</v>
      </c>
      <c r="B102" s="82" t="s">
        <v>11</v>
      </c>
      <c r="C102" s="138">
        <f t="shared" si="2"/>
        <v>979561816</v>
      </c>
      <c r="D102" s="109">
        <f>SUM(D103:D114)</f>
        <v>908678616</v>
      </c>
      <c r="E102" s="109">
        <f>SUM(E103:E114)</f>
        <v>70883200</v>
      </c>
      <c r="F102" s="137">
        <f>SUM(F103:F114)</f>
        <v>11950100</v>
      </c>
    </row>
    <row r="103" spans="1:6" s="1" customFormat="1" ht="37.5" customHeight="1">
      <c r="A103" s="18">
        <v>41030600</v>
      </c>
      <c r="B103" s="83" t="s">
        <v>75</v>
      </c>
      <c r="C103" s="138">
        <f t="shared" si="2"/>
        <v>206450000</v>
      </c>
      <c r="D103" s="10">
        <v>206450000</v>
      </c>
      <c r="E103" s="10"/>
      <c r="F103" s="57"/>
    </row>
    <row r="104" spans="1:6" s="1" customFormat="1" ht="36" customHeight="1">
      <c r="A104" s="18">
        <v>41030800</v>
      </c>
      <c r="B104" s="70" t="s">
        <v>35</v>
      </c>
      <c r="C104" s="138">
        <f t="shared" si="2"/>
        <v>326585000</v>
      </c>
      <c r="D104" s="17">
        <v>326585000</v>
      </c>
      <c r="E104" s="17"/>
      <c r="F104" s="58"/>
    </row>
    <row r="105" spans="1:6" s="1" customFormat="1" ht="25.5" customHeight="1">
      <c r="A105" s="18">
        <v>41031000</v>
      </c>
      <c r="B105" s="70" t="s">
        <v>24</v>
      </c>
      <c r="C105" s="138">
        <v>39000</v>
      </c>
      <c r="D105" s="14">
        <v>39000</v>
      </c>
      <c r="E105" s="17"/>
      <c r="F105" s="58"/>
    </row>
    <row r="106" spans="1:6" s="1" customFormat="1" ht="22.5" customHeight="1">
      <c r="A106" s="18">
        <v>41033600</v>
      </c>
      <c r="B106" s="100" t="s">
        <v>108</v>
      </c>
      <c r="C106" s="138">
        <v>2409500</v>
      </c>
      <c r="D106" s="14">
        <v>2409500</v>
      </c>
      <c r="E106" s="17"/>
      <c r="F106" s="58"/>
    </row>
    <row r="107" spans="1:6" s="1" customFormat="1" ht="17.25" customHeight="1">
      <c r="A107" s="4">
        <v>41033900</v>
      </c>
      <c r="B107" s="48" t="s">
        <v>78</v>
      </c>
      <c r="C107" s="138">
        <f>D107+E107</f>
        <v>172246100</v>
      </c>
      <c r="D107" s="5">
        <v>172246100</v>
      </c>
      <c r="E107" s="17"/>
      <c r="F107" s="58"/>
    </row>
    <row r="108" spans="1:6" s="1" customFormat="1" ht="16.5" customHeight="1">
      <c r="A108" s="99">
        <v>41034200</v>
      </c>
      <c r="B108" s="48" t="s">
        <v>79</v>
      </c>
      <c r="C108" s="138">
        <f>D108+E108</f>
        <v>175382886</v>
      </c>
      <c r="D108" s="5">
        <v>175382886</v>
      </c>
      <c r="E108" s="17"/>
      <c r="F108" s="58"/>
    </row>
    <row r="109" spans="1:6" s="1" customFormat="1" ht="24.75" customHeight="1">
      <c r="A109" s="4">
        <v>41034500</v>
      </c>
      <c r="B109" s="98" t="s">
        <v>110</v>
      </c>
      <c r="C109" s="138">
        <v>6400000</v>
      </c>
      <c r="D109" s="17">
        <v>6400000</v>
      </c>
      <c r="E109" s="17"/>
      <c r="F109" s="58"/>
    </row>
    <row r="110" spans="1:6" s="1" customFormat="1" ht="15.75" customHeight="1">
      <c r="A110" s="6">
        <v>41035000</v>
      </c>
      <c r="B110" s="98" t="s">
        <v>80</v>
      </c>
      <c r="C110" s="138">
        <f>+E110+D110</f>
        <v>15181000</v>
      </c>
      <c r="D110" s="14">
        <v>3230900</v>
      </c>
      <c r="E110" s="17">
        <v>11950100</v>
      </c>
      <c r="F110" s="58">
        <v>11950100</v>
      </c>
    </row>
    <row r="111" spans="1:6" s="1" customFormat="1" ht="15.75" customHeight="1">
      <c r="A111" s="6">
        <v>41035400</v>
      </c>
      <c r="B111" s="98" t="s">
        <v>107</v>
      </c>
      <c r="C111" s="138">
        <v>1404220</v>
      </c>
      <c r="D111" s="14">
        <v>1404220</v>
      </c>
      <c r="E111" s="17"/>
      <c r="F111" s="58"/>
    </row>
    <row r="112" spans="1:6" s="1" customFormat="1" ht="46.5" customHeight="1">
      <c r="A112" s="6">
        <v>41035800</v>
      </c>
      <c r="B112" s="97" t="s">
        <v>102</v>
      </c>
      <c r="C112" s="138">
        <v>793000</v>
      </c>
      <c r="D112" s="5">
        <v>793000</v>
      </c>
      <c r="E112" s="5"/>
      <c r="F112" s="51"/>
    </row>
    <row r="113" spans="1:6" s="1" customFormat="1" ht="60" customHeight="1">
      <c r="A113" s="108">
        <v>41036100</v>
      </c>
      <c r="B113" s="111" t="s">
        <v>112</v>
      </c>
      <c r="C113" s="138">
        <v>2638010</v>
      </c>
      <c r="D113" s="109">
        <v>2638010</v>
      </c>
      <c r="E113" s="109"/>
      <c r="F113" s="110"/>
    </row>
    <row r="114" spans="1:6" s="1" customFormat="1" ht="72.75" customHeight="1">
      <c r="A114" s="108">
        <v>41036600</v>
      </c>
      <c r="B114" s="111" t="s">
        <v>111</v>
      </c>
      <c r="C114" s="138">
        <f>D114+E114</f>
        <v>70033100</v>
      </c>
      <c r="D114" s="109">
        <v>11100000</v>
      </c>
      <c r="E114" s="109">
        <v>58933100</v>
      </c>
      <c r="F114" s="110"/>
    </row>
    <row r="115" spans="1:6" ht="14.25" customHeight="1">
      <c r="A115" s="25">
        <v>50000000</v>
      </c>
      <c r="B115" s="69" t="s">
        <v>9</v>
      </c>
      <c r="C115" s="140">
        <f t="shared" si="2"/>
        <v>2404000</v>
      </c>
      <c r="D115" s="26"/>
      <c r="E115" s="27">
        <v>2404000</v>
      </c>
      <c r="F115" s="59"/>
    </row>
    <row r="116" spans="1:6" ht="14.25" customHeight="1">
      <c r="A116" s="12">
        <v>50100000</v>
      </c>
      <c r="B116" s="84" t="s">
        <v>25</v>
      </c>
      <c r="C116" s="138">
        <f t="shared" si="2"/>
        <v>2404000</v>
      </c>
      <c r="D116" s="28"/>
      <c r="E116" s="17">
        <v>2404000</v>
      </c>
      <c r="F116" s="60"/>
    </row>
    <row r="117" spans="1:6" ht="24.75" customHeight="1" thickBot="1">
      <c r="A117" s="29">
        <v>50110000</v>
      </c>
      <c r="B117" s="85" t="s">
        <v>26</v>
      </c>
      <c r="C117" s="141">
        <f t="shared" si="2"/>
        <v>2404000</v>
      </c>
      <c r="D117" s="17"/>
      <c r="E117" s="17">
        <v>2404000</v>
      </c>
      <c r="F117" s="58"/>
    </row>
    <row r="118" spans="1:7" ht="16.5" customHeight="1" thickBot="1">
      <c r="A118" s="30"/>
      <c r="B118" s="86" t="s">
        <v>13</v>
      </c>
      <c r="C118" s="142">
        <f t="shared" si="2"/>
        <v>1678685440</v>
      </c>
      <c r="D118" s="31">
        <f>D9+D55+D92+D100+D115</f>
        <v>1570366045</v>
      </c>
      <c r="E118" s="31">
        <f>E9+E55+E92+E100+E115</f>
        <v>108319395</v>
      </c>
      <c r="F118" s="65">
        <f>F9+F55+F92+F100+F115</f>
        <v>17350100</v>
      </c>
      <c r="G118" s="1"/>
    </row>
    <row r="119" spans="1:7" ht="16.5" customHeight="1">
      <c r="A119" s="88"/>
      <c r="B119" s="89"/>
      <c r="C119" s="90"/>
      <c r="D119" s="90"/>
      <c r="E119" s="90"/>
      <c r="F119" s="90"/>
      <c r="G119" s="1"/>
    </row>
    <row r="120" spans="2:6" ht="31.5" customHeight="1">
      <c r="B120" s="32" t="s">
        <v>113</v>
      </c>
      <c r="C120" s="32" t="s">
        <v>114</v>
      </c>
      <c r="D120" s="32"/>
      <c r="E120" s="32"/>
      <c r="F120" s="32"/>
    </row>
  </sheetData>
  <sheetProtection/>
  <mergeCells count="6">
    <mergeCell ref="C6:C7"/>
    <mergeCell ref="A5:F5"/>
    <mergeCell ref="E6:F6"/>
    <mergeCell ref="A6:A7"/>
    <mergeCell ref="B6:B7"/>
    <mergeCell ref="D6:D7"/>
  </mergeCells>
  <printOptions/>
  <pageMargins left="0.86" right="0.16" top="0.2" bottom="0.17" header="0.2" footer="0.1574803149606299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9" sqref="B19"/>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Довольный пользователь Microsoft Office</cp:lastModifiedBy>
  <cp:lastPrinted>2017-08-01T09:00:01Z</cp:lastPrinted>
  <dcterms:created xsi:type="dcterms:W3CDTF">2002-01-16T10:20:38Z</dcterms:created>
  <dcterms:modified xsi:type="dcterms:W3CDTF">2017-08-01T09:11:47Z</dcterms:modified>
  <cp:category/>
  <cp:version/>
  <cp:contentType/>
  <cp:contentStatus/>
</cp:coreProperties>
</file>