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<sst xmlns="http://schemas.openxmlformats.org/spreadsheetml/2006/main" count="77" uniqueCount="71">
  <si>
    <t>Код</t>
  </si>
  <si>
    <t>Назва доходів</t>
  </si>
  <si>
    <t>Фактично надійшло</t>
  </si>
  <si>
    <t>% виконання</t>
  </si>
  <si>
    <t>гривень</t>
  </si>
  <si>
    <t>Податок на майно</t>
  </si>
  <si>
    <t>180101-104</t>
  </si>
  <si>
    <t>180105-109</t>
  </si>
  <si>
    <t>Плата з землю</t>
  </si>
  <si>
    <t xml:space="preserve"> Єдиний податок</t>
  </si>
  <si>
    <t xml:space="preserve">  Частина прибутку</t>
  </si>
  <si>
    <t xml:space="preserve">  Концесійні платежі</t>
  </si>
  <si>
    <t xml:space="preserve">  Інші надходження</t>
  </si>
  <si>
    <t xml:space="preserve">  Реалізація безхазяйного майна</t>
  </si>
  <si>
    <t>Державне мито</t>
  </si>
  <si>
    <t>Акцизний податок з реалізації підакцизних товарів</t>
  </si>
  <si>
    <t>Рентна плата за спец.використання лісових ресурсів</t>
  </si>
  <si>
    <t>Податок на нерухоме майно, відмінне від зем.ділянки</t>
  </si>
  <si>
    <t xml:space="preserve">  Штрафи за порушення законодавства про патентування</t>
  </si>
  <si>
    <t xml:space="preserve">  Плата за оренду комунального майна</t>
  </si>
  <si>
    <t xml:space="preserve"> Плата за надання інших адміністративних послуг</t>
  </si>
  <si>
    <t>Збір за провадж.деяких видів підпр.діяльн.до 1.01.2015р</t>
  </si>
  <si>
    <t>Освітня субвенція</t>
  </si>
  <si>
    <t>Медична мубвенція</t>
  </si>
  <si>
    <t>Всього загальний фонд</t>
  </si>
  <si>
    <t>Субвенції всього, в тому числі:</t>
  </si>
  <si>
    <t xml:space="preserve"> на допомогу сім"ям з дітьми... </t>
  </si>
  <si>
    <t>на надання пільг та житлових субсидій…</t>
  </si>
  <si>
    <t>на надання пільг з придбання палива і скрапленого газу…</t>
  </si>
  <si>
    <t>Інші субвенції</t>
  </si>
  <si>
    <t>на дітей-сиріт, дит.будинки сімейного типу…</t>
  </si>
  <si>
    <t>Разом загальний фонд</t>
  </si>
  <si>
    <t>Цільові фонди</t>
  </si>
  <si>
    <t>Бюджет розвитку</t>
  </si>
  <si>
    <t>Відчуження майна</t>
  </si>
  <si>
    <t>Продаж землі</t>
  </si>
  <si>
    <t>Грошові стягнення за шкоду НПС</t>
  </si>
  <si>
    <t>Інші надходження до фондів охорони НПС</t>
  </si>
  <si>
    <t>Власні надходження бюджетних установ</t>
  </si>
  <si>
    <t>Разом бюджет</t>
  </si>
  <si>
    <t>Разом спеціальний фонд</t>
  </si>
  <si>
    <t>Надходження  коштів пайової участі…</t>
  </si>
  <si>
    <t>180110-111</t>
  </si>
  <si>
    <t>Транспортний податок</t>
  </si>
  <si>
    <t>Туристичний збір</t>
  </si>
  <si>
    <t>Плата за надання адміністративних послуг</t>
  </si>
  <si>
    <t>Плата за держ.реєстр.юр.і.фіз. осіб - підприємців...</t>
  </si>
  <si>
    <t xml:space="preserve"> Екологічний податок</t>
  </si>
  <si>
    <t>Таблиця 1</t>
  </si>
  <si>
    <t>Плата за скорочення термінів надання послуг…</t>
  </si>
  <si>
    <t xml:space="preserve"> Плата за розміщення тимчасово вільних коштів</t>
  </si>
  <si>
    <t>Плата за держ.реєстрацію речових прав…</t>
  </si>
  <si>
    <t>Акцизний податок з виробництва пального</t>
  </si>
  <si>
    <t>Акцизний податок з ввезення на митну тер. пального</t>
  </si>
  <si>
    <t xml:space="preserve">  Адміністративні штрафи</t>
  </si>
  <si>
    <t xml:space="preserve">  Штрафи за поруш.законодавства про патент. алк.</t>
  </si>
  <si>
    <t xml:space="preserve">Акцизний податок </t>
  </si>
  <si>
    <t>Податок на прибуток підприємств комун. власності</t>
  </si>
  <si>
    <t>х</t>
  </si>
  <si>
    <t>Всього спеціальний фонд</t>
  </si>
  <si>
    <t xml:space="preserve">               Виконання доходної частини бюджету міста Біла Церква за  січень - червень 2017 року</t>
  </si>
  <si>
    <t xml:space="preserve">Затверджено міськрадою                 на 2017 рік                      </t>
  </si>
  <si>
    <t>Затверджено розписом на січень-червень 2017 року</t>
  </si>
  <si>
    <t xml:space="preserve">Затверджено міськрадою на 2017рік з урахуванням змін                              </t>
  </si>
  <si>
    <t>Дивіденди, нараховані на акції (частки, паї) госп.тов…</t>
  </si>
  <si>
    <t>на відшкодування вартості лікарських засобів…</t>
  </si>
  <si>
    <t xml:space="preserve">Податок та збір на доходи фізичних осіб </t>
  </si>
  <si>
    <t>на здійсн. заходів щодо соц.- ек. розв. окр. територій</t>
  </si>
  <si>
    <t>на погашення різниці в тарифах…</t>
  </si>
  <si>
    <t>Субвенція на погашення  різниці в тарифах…</t>
  </si>
  <si>
    <t>на держ.підтримку особам з особл. освітн. потребами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</si>
</sst>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"/>
  </numFmts>
  <fonts count="44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b/>
      <sz val="9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4" fillId="4" borderId="10" xfId="0" applyFont="1" applyFill="1" applyBorder="1" applyAlignment="1">
      <alignment/>
    </xf>
    <xf numFmtId="3" fontId="4" fillId="4" borderId="12" xfId="0" applyNumberFormat="1" applyFont="1" applyFill="1" applyBorder="1" applyAlignment="1">
      <alignment/>
    </xf>
    <xf numFmtId="3" fontId="4" fillId="4" borderId="13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4" fillId="4" borderId="10" xfId="0" applyFont="1" applyFill="1" applyBorder="1" applyAlignment="1">
      <alignment/>
    </xf>
    <xf numFmtId="3" fontId="4" fillId="4" borderId="12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  <xf numFmtId="3" fontId="3" fillId="32" borderId="12" xfId="0" applyNumberFormat="1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0" fontId="3" fillId="32" borderId="11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 horizontal="center"/>
    </xf>
    <xf numFmtId="3" fontId="4" fillId="4" borderId="13" xfId="0" applyNumberFormat="1" applyFont="1" applyFill="1" applyBorder="1" applyAlignment="1">
      <alignment/>
    </xf>
    <xf numFmtId="3" fontId="3" fillId="0" borderId="21" xfId="0" applyNumberFormat="1" applyFont="1" applyBorder="1" applyAlignment="1">
      <alignment/>
    </xf>
    <xf numFmtId="0" fontId="4" fillId="4" borderId="20" xfId="0" applyFont="1" applyFill="1" applyBorder="1" applyAlignment="1">
      <alignment/>
    </xf>
    <xf numFmtId="3" fontId="4" fillId="4" borderId="22" xfId="0" applyNumberFormat="1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4" fillId="4" borderId="15" xfId="0" applyFont="1" applyFill="1" applyBorder="1" applyAlignment="1">
      <alignment/>
    </xf>
    <xf numFmtId="0" fontId="0" fillId="0" borderId="25" xfId="0" applyBorder="1" applyAlignment="1">
      <alignment/>
    </xf>
    <xf numFmtId="0" fontId="3" fillId="0" borderId="18" xfId="0" applyFont="1" applyBorder="1" applyAlignment="1">
      <alignment/>
    </xf>
    <xf numFmtId="0" fontId="4" fillId="4" borderId="14" xfId="0" applyFont="1" applyFill="1" applyBorder="1" applyAlignment="1">
      <alignment/>
    </xf>
    <xf numFmtId="3" fontId="4" fillId="4" borderId="10" xfId="0" applyNumberFormat="1" applyFont="1" applyFill="1" applyBorder="1" applyAlignment="1">
      <alignment/>
    </xf>
    <xf numFmtId="0" fontId="4" fillId="4" borderId="10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0" fontId="4" fillId="4" borderId="11" xfId="0" applyFont="1" applyFill="1" applyBorder="1" applyAlignment="1">
      <alignment horizontal="left"/>
    </xf>
    <xf numFmtId="0" fontId="6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Fill="1" applyBorder="1" applyAlignment="1">
      <alignment/>
    </xf>
    <xf numFmtId="3" fontId="4" fillId="4" borderId="22" xfId="0" applyNumberFormat="1" applyFont="1" applyFill="1" applyBorder="1" applyAlignment="1">
      <alignment horizontal="right"/>
    </xf>
    <xf numFmtId="3" fontId="3" fillId="0" borderId="29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4" fillId="4" borderId="14" xfId="0" applyNumberFormat="1" applyFont="1" applyFill="1" applyBorder="1" applyAlignment="1">
      <alignment horizontal="right"/>
    </xf>
    <xf numFmtId="3" fontId="3" fillId="0" borderId="27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0" fontId="7" fillId="0" borderId="0" xfId="0" applyFont="1" applyAlignment="1">
      <alignment/>
    </xf>
    <xf numFmtId="3" fontId="4" fillId="4" borderId="12" xfId="0" applyNumberFormat="1" applyFont="1" applyFill="1" applyBorder="1" applyAlignment="1">
      <alignment horizontal="right"/>
    </xf>
    <xf numFmtId="3" fontId="3" fillId="0" borderId="33" xfId="0" applyNumberFormat="1" applyFont="1" applyBorder="1" applyAlignment="1">
      <alignment/>
    </xf>
    <xf numFmtId="173" fontId="4" fillId="4" borderId="11" xfId="0" applyNumberFormat="1" applyFont="1" applyFill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173" fontId="3" fillId="0" borderId="11" xfId="0" applyNumberFormat="1" applyFont="1" applyBorder="1" applyAlignment="1">
      <alignment/>
    </xf>
    <xf numFmtId="173" fontId="5" fillId="0" borderId="11" xfId="0" applyNumberFormat="1" applyFont="1" applyBorder="1" applyAlignment="1">
      <alignment/>
    </xf>
    <xf numFmtId="173" fontId="5" fillId="0" borderId="26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3" fillId="0" borderId="24" xfId="0" applyFont="1" applyBorder="1" applyAlignment="1">
      <alignment/>
    </xf>
    <xf numFmtId="3" fontId="4" fillId="4" borderId="10" xfId="0" applyNumberFormat="1" applyFont="1" applyFill="1" applyBorder="1" applyAlignment="1">
      <alignment horizontal="right"/>
    </xf>
    <xf numFmtId="3" fontId="4" fillId="4" borderId="35" xfId="0" applyNumberFormat="1" applyFont="1" applyFill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3" fontId="4" fillId="4" borderId="16" xfId="0" applyNumberFormat="1" applyFont="1" applyFill="1" applyBorder="1" applyAlignment="1">
      <alignment/>
    </xf>
    <xf numFmtId="3" fontId="4" fillId="4" borderId="16" xfId="0" applyNumberFormat="1" applyFont="1" applyFill="1" applyBorder="1" applyAlignment="1">
      <alignment/>
    </xf>
    <xf numFmtId="3" fontId="3" fillId="32" borderId="16" xfId="0" applyNumberFormat="1" applyFont="1" applyFill="1" applyBorder="1" applyAlignment="1">
      <alignment/>
    </xf>
    <xf numFmtId="0" fontId="2" fillId="0" borderId="37" xfId="0" applyFont="1" applyBorder="1" applyAlignment="1">
      <alignment/>
    </xf>
    <xf numFmtId="3" fontId="3" fillId="0" borderId="29" xfId="0" applyNumberFormat="1" applyFont="1" applyBorder="1" applyAlignment="1">
      <alignment horizontal="right"/>
    </xf>
    <xf numFmtId="3" fontId="5" fillId="0" borderId="34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left"/>
    </xf>
    <xf numFmtId="3" fontId="5" fillId="0" borderId="29" xfId="0" applyNumberFormat="1" applyFont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173" fontId="5" fillId="0" borderId="11" xfId="0" applyNumberFormat="1" applyFont="1" applyFill="1" applyBorder="1" applyAlignment="1">
      <alignment/>
    </xf>
    <xf numFmtId="3" fontId="3" fillId="0" borderId="28" xfId="0" applyNumberFormat="1" applyFont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3" fontId="5" fillId="0" borderId="28" xfId="0" applyNumberFormat="1" applyFont="1" applyBorder="1" applyAlignment="1">
      <alignment horizontal="right"/>
    </xf>
    <xf numFmtId="3" fontId="5" fillId="0" borderId="38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4" fillId="4" borderId="35" xfId="0" applyNumberFormat="1" applyFont="1" applyFill="1" applyBorder="1" applyAlignment="1">
      <alignment horizontal="right"/>
    </xf>
    <xf numFmtId="3" fontId="4" fillId="4" borderId="16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3" fontId="3" fillId="0" borderId="40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173" fontId="3" fillId="0" borderId="30" xfId="0" applyNumberFormat="1" applyFont="1" applyBorder="1" applyAlignment="1">
      <alignment/>
    </xf>
    <xf numFmtId="3" fontId="4" fillId="4" borderId="18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173" fontId="4" fillId="0" borderId="11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0" fontId="4" fillId="4" borderId="27" xfId="0" applyFont="1" applyFill="1" applyBorder="1" applyAlignment="1">
      <alignment/>
    </xf>
    <xf numFmtId="0" fontId="4" fillId="4" borderId="41" xfId="0" applyFont="1" applyFill="1" applyBorder="1" applyAlignment="1">
      <alignment/>
    </xf>
    <xf numFmtId="3" fontId="4" fillId="4" borderId="42" xfId="0" applyNumberFormat="1" applyFont="1" applyFill="1" applyBorder="1" applyAlignment="1">
      <alignment/>
    </xf>
    <xf numFmtId="3" fontId="4" fillId="4" borderId="43" xfId="0" applyNumberFormat="1" applyFont="1" applyFill="1" applyBorder="1" applyAlignment="1">
      <alignment/>
    </xf>
    <xf numFmtId="173" fontId="4" fillId="4" borderId="44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3" fillId="0" borderId="31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4" fillId="4" borderId="10" xfId="0" applyNumberFormat="1" applyFont="1" applyFill="1" applyBorder="1" applyAlignment="1">
      <alignment/>
    </xf>
    <xf numFmtId="3" fontId="3" fillId="32" borderId="10" xfId="0" applyNumberFormat="1" applyFont="1" applyFill="1" applyBorder="1" applyAlignment="1">
      <alignment/>
    </xf>
    <xf numFmtId="3" fontId="5" fillId="0" borderId="18" xfId="0" applyNumberFormat="1" applyFont="1" applyBorder="1" applyAlignment="1">
      <alignment/>
    </xf>
    <xf numFmtId="3" fontId="4" fillId="4" borderId="14" xfId="0" applyNumberFormat="1" applyFont="1" applyFill="1" applyBorder="1" applyAlignment="1">
      <alignment/>
    </xf>
    <xf numFmtId="3" fontId="4" fillId="4" borderId="45" xfId="0" applyNumberFormat="1" applyFont="1" applyFill="1" applyBorder="1" applyAlignment="1">
      <alignment/>
    </xf>
    <xf numFmtId="173" fontId="3" fillId="0" borderId="46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40">
      <selection activeCell="B54" sqref="B54"/>
    </sheetView>
  </sheetViews>
  <sheetFormatPr defaultColWidth="9.00390625" defaultRowHeight="12.75"/>
  <cols>
    <col min="1" max="1" width="10.625" style="0" customWidth="1"/>
    <col min="2" max="2" width="50.875" style="0" customWidth="1"/>
    <col min="3" max="3" width="14.125" style="0" customWidth="1"/>
    <col min="4" max="4" width="13.00390625" style="0" customWidth="1"/>
    <col min="5" max="5" width="14.00390625" style="0" customWidth="1"/>
    <col min="6" max="6" width="13.75390625" style="0" customWidth="1"/>
    <col min="7" max="7" width="11.125" style="0" customWidth="1"/>
    <col min="8" max="8" width="8.375" style="0" customWidth="1"/>
    <col min="9" max="9" width="11.125" style="0" bestFit="1" customWidth="1"/>
    <col min="10" max="10" width="10.875" style="0" customWidth="1"/>
    <col min="11" max="11" width="11.75390625" style="0" customWidth="1"/>
    <col min="12" max="12" width="11.25390625" style="0" customWidth="1"/>
    <col min="13" max="13" width="11.375" style="0" customWidth="1"/>
  </cols>
  <sheetData>
    <row r="1" spans="1:7" ht="15">
      <c r="A1" s="137"/>
      <c r="B1" s="137"/>
      <c r="C1" s="137"/>
      <c r="D1" s="137"/>
      <c r="E1" s="137"/>
      <c r="F1" s="138"/>
      <c r="G1" s="65" t="s">
        <v>48</v>
      </c>
    </row>
    <row r="2" spans="1:7" ht="12.75">
      <c r="A2" s="139" t="s">
        <v>60</v>
      </c>
      <c r="B2" s="139"/>
      <c r="C2" s="139"/>
      <c r="D2" s="139"/>
      <c r="E2" s="139"/>
      <c r="F2" s="139"/>
      <c r="G2" s="139"/>
    </row>
    <row r="3" spans="1:7" ht="13.5" thickBot="1">
      <c r="A3" s="1"/>
      <c r="B3" s="1"/>
      <c r="C3" s="1"/>
      <c r="D3" s="1"/>
      <c r="E3" s="1"/>
      <c r="F3" s="1"/>
      <c r="G3" t="s">
        <v>4</v>
      </c>
    </row>
    <row r="4" spans="1:7" ht="12.75" customHeight="1">
      <c r="A4" s="152" t="s">
        <v>0</v>
      </c>
      <c r="B4" s="155" t="s">
        <v>1</v>
      </c>
      <c r="C4" s="140" t="s">
        <v>61</v>
      </c>
      <c r="D4" s="143" t="s">
        <v>63</v>
      </c>
      <c r="E4" s="143" t="s">
        <v>62</v>
      </c>
      <c r="F4" s="149" t="s">
        <v>2</v>
      </c>
      <c r="G4" s="146" t="s">
        <v>3</v>
      </c>
    </row>
    <row r="5" spans="1:7" ht="12.75" customHeight="1">
      <c r="A5" s="153"/>
      <c r="B5" s="156"/>
      <c r="C5" s="141"/>
      <c r="D5" s="144"/>
      <c r="E5" s="144"/>
      <c r="F5" s="150"/>
      <c r="G5" s="147"/>
    </row>
    <row r="6" spans="1:7" ht="12.75">
      <c r="A6" s="153"/>
      <c r="B6" s="156"/>
      <c r="C6" s="141"/>
      <c r="D6" s="144"/>
      <c r="E6" s="144"/>
      <c r="F6" s="150"/>
      <c r="G6" s="147"/>
    </row>
    <row r="7" spans="1:7" ht="22.5" customHeight="1" thickBot="1">
      <c r="A7" s="154"/>
      <c r="B7" s="157"/>
      <c r="C7" s="142"/>
      <c r="D7" s="145"/>
      <c r="E7" s="145"/>
      <c r="F7" s="151"/>
      <c r="G7" s="148"/>
    </row>
    <row r="8" spans="1:7" ht="17.25" customHeight="1">
      <c r="A8" s="34">
        <v>11010000</v>
      </c>
      <c r="B8" s="35" t="s">
        <v>66</v>
      </c>
      <c r="C8" s="127">
        <v>306752400</v>
      </c>
      <c r="D8" s="109">
        <v>355498570</v>
      </c>
      <c r="E8" s="110">
        <v>162384609</v>
      </c>
      <c r="F8" s="110">
        <v>195879845</v>
      </c>
      <c r="G8" s="111">
        <f>F8/E8*100</f>
        <v>120.62710019519155</v>
      </c>
    </row>
    <row r="9" spans="1:7" ht="17.25" customHeight="1">
      <c r="A9" s="23">
        <v>22090000</v>
      </c>
      <c r="B9" s="26" t="s">
        <v>14</v>
      </c>
      <c r="C9" s="128">
        <v>1400000</v>
      </c>
      <c r="D9" s="84">
        <v>1400000</v>
      </c>
      <c r="E9" s="18">
        <v>635055</v>
      </c>
      <c r="F9" s="19">
        <v>603137</v>
      </c>
      <c r="G9" s="73">
        <f aca="true" t="shared" si="0" ref="G9:G62">F9/E9*100</f>
        <v>94.97397863177206</v>
      </c>
    </row>
    <row r="10" spans="1:7" ht="17.25" customHeight="1">
      <c r="A10" s="22">
        <v>11020201</v>
      </c>
      <c r="B10" s="3" t="s">
        <v>57</v>
      </c>
      <c r="C10" s="129">
        <v>800000</v>
      </c>
      <c r="D10" s="85">
        <v>914510</v>
      </c>
      <c r="E10" s="4">
        <v>395000</v>
      </c>
      <c r="F10" s="5">
        <v>444480</v>
      </c>
      <c r="G10" s="73">
        <f t="shared" si="0"/>
        <v>112.526582278481</v>
      </c>
    </row>
    <row r="11" spans="1:7" ht="17.25" customHeight="1">
      <c r="A11" s="22">
        <v>14000000</v>
      </c>
      <c r="B11" s="3" t="s">
        <v>56</v>
      </c>
      <c r="C11" s="129">
        <v>75000000</v>
      </c>
      <c r="D11" s="85">
        <f>SUM(D12:D14)</f>
        <v>76768719</v>
      </c>
      <c r="E11" s="5">
        <f>SUM(E12:E14)</f>
        <v>35222699</v>
      </c>
      <c r="F11" s="5">
        <f>SUM(F12:F14)</f>
        <v>36452608</v>
      </c>
      <c r="G11" s="73">
        <f t="shared" si="0"/>
        <v>103.49180793896574</v>
      </c>
    </row>
    <row r="12" spans="1:7" ht="17.25" customHeight="1">
      <c r="A12" s="12">
        <v>14040000</v>
      </c>
      <c r="B12" s="37" t="s">
        <v>15</v>
      </c>
      <c r="C12" s="46">
        <v>75000000</v>
      </c>
      <c r="D12" s="86">
        <v>45741423</v>
      </c>
      <c r="E12" s="13">
        <v>29160000</v>
      </c>
      <c r="F12" s="30">
        <v>23698733</v>
      </c>
      <c r="G12" s="68">
        <f t="shared" si="0"/>
        <v>81.27137517146777</v>
      </c>
    </row>
    <row r="13" spans="1:7" ht="17.25" customHeight="1">
      <c r="A13" s="12">
        <v>14021900</v>
      </c>
      <c r="B13" s="37" t="s">
        <v>52</v>
      </c>
      <c r="C13" s="46"/>
      <c r="D13" s="86">
        <v>7513648</v>
      </c>
      <c r="E13" s="13">
        <v>1652699</v>
      </c>
      <c r="F13" s="30">
        <v>2664904</v>
      </c>
      <c r="G13" s="68">
        <f t="shared" si="0"/>
        <v>161.24557466302093</v>
      </c>
    </row>
    <row r="14" spans="1:7" ht="17.25" customHeight="1">
      <c r="A14" s="12">
        <v>14031900</v>
      </c>
      <c r="B14" s="37" t="s">
        <v>53</v>
      </c>
      <c r="C14" s="46"/>
      <c r="D14" s="86">
        <v>23513648</v>
      </c>
      <c r="E14" s="13">
        <v>4410000</v>
      </c>
      <c r="F14" s="30">
        <v>10088971</v>
      </c>
      <c r="G14" s="68">
        <f t="shared" si="0"/>
        <v>228.77485260770976</v>
      </c>
    </row>
    <row r="15" spans="1:7" ht="17.25" customHeight="1">
      <c r="A15" s="24">
        <v>13010200</v>
      </c>
      <c r="B15" s="36" t="s">
        <v>16</v>
      </c>
      <c r="C15" s="129">
        <v>2500</v>
      </c>
      <c r="D15" s="85">
        <v>2500</v>
      </c>
      <c r="E15" s="4">
        <v>1500</v>
      </c>
      <c r="F15" s="5">
        <v>2145</v>
      </c>
      <c r="G15" s="73">
        <f t="shared" si="0"/>
        <v>143</v>
      </c>
    </row>
    <row r="16" spans="1:7" ht="17.25" customHeight="1">
      <c r="A16" s="29">
        <v>18010000</v>
      </c>
      <c r="B16" s="40" t="s">
        <v>5</v>
      </c>
      <c r="C16" s="130">
        <f>SUM(C17:C19)</f>
        <v>62500000</v>
      </c>
      <c r="D16" s="16">
        <f>SUM(D17:D19)</f>
        <v>67747458</v>
      </c>
      <c r="E16" s="11">
        <f>SUM(E17:E19)</f>
        <v>31137496</v>
      </c>
      <c r="F16" s="11">
        <f>SUM(F17:F19)</f>
        <v>32836880</v>
      </c>
      <c r="G16" s="73">
        <f t="shared" si="0"/>
        <v>105.45767713627325</v>
      </c>
    </row>
    <row r="17" spans="1:7" ht="17.25" customHeight="1">
      <c r="A17" s="12" t="s">
        <v>6</v>
      </c>
      <c r="B17" s="37" t="s">
        <v>17</v>
      </c>
      <c r="C17" s="112">
        <v>7800000</v>
      </c>
      <c r="D17" s="13">
        <v>10318880</v>
      </c>
      <c r="E17" s="13">
        <v>4022838</v>
      </c>
      <c r="F17" s="30">
        <v>4971131</v>
      </c>
      <c r="G17" s="68">
        <f t="shared" si="0"/>
        <v>123.57273646117493</v>
      </c>
    </row>
    <row r="18" spans="1:7" ht="17.25" customHeight="1">
      <c r="A18" s="6" t="s">
        <v>7</v>
      </c>
      <c r="B18" s="38" t="s">
        <v>8</v>
      </c>
      <c r="C18" s="131">
        <v>53200000</v>
      </c>
      <c r="D18" s="87">
        <v>55845262</v>
      </c>
      <c r="E18" s="7">
        <v>26832058</v>
      </c>
      <c r="F18" s="8">
        <v>27583682</v>
      </c>
      <c r="G18" s="68">
        <f t="shared" si="0"/>
        <v>102.8012163658859</v>
      </c>
    </row>
    <row r="19" spans="1:7" ht="17.25" customHeight="1">
      <c r="A19" s="6" t="s">
        <v>42</v>
      </c>
      <c r="B19" s="38" t="s">
        <v>43</v>
      </c>
      <c r="C19" s="131">
        <v>1500000</v>
      </c>
      <c r="D19" s="87">
        <v>1583316</v>
      </c>
      <c r="E19" s="7">
        <v>282600</v>
      </c>
      <c r="F19" s="8">
        <v>282067</v>
      </c>
      <c r="G19" s="68">
        <f t="shared" si="0"/>
        <v>99.81139419674452</v>
      </c>
    </row>
    <row r="20" spans="1:7" ht="17.25" customHeight="1">
      <c r="A20" s="25">
        <v>18030000</v>
      </c>
      <c r="B20" s="26" t="s">
        <v>44</v>
      </c>
      <c r="C20" s="128">
        <v>31000</v>
      </c>
      <c r="D20" s="84">
        <v>31000</v>
      </c>
      <c r="E20" s="18">
        <v>15500</v>
      </c>
      <c r="F20" s="19">
        <v>18193</v>
      </c>
      <c r="G20" s="73">
        <f t="shared" si="0"/>
        <v>117.3741935483871</v>
      </c>
    </row>
    <row r="21" spans="1:7" ht="17.25" customHeight="1">
      <c r="A21" s="39">
        <v>18050000</v>
      </c>
      <c r="B21" s="40" t="s">
        <v>9</v>
      </c>
      <c r="C21" s="130">
        <v>90000000</v>
      </c>
      <c r="D21" s="16">
        <v>108535113</v>
      </c>
      <c r="E21" s="11">
        <v>46811000</v>
      </c>
      <c r="F21" s="11">
        <v>56021389</v>
      </c>
      <c r="G21" s="73">
        <f t="shared" si="0"/>
        <v>119.67569374719618</v>
      </c>
    </row>
    <row r="22" spans="1:7" ht="17.25" customHeight="1">
      <c r="A22" s="25">
        <v>21010300</v>
      </c>
      <c r="B22" s="26" t="s">
        <v>10</v>
      </c>
      <c r="C22" s="128">
        <v>500000</v>
      </c>
      <c r="D22" s="84">
        <v>380000</v>
      </c>
      <c r="E22" s="18">
        <v>280000</v>
      </c>
      <c r="F22" s="18">
        <v>103239</v>
      </c>
      <c r="G22" s="73">
        <f t="shared" si="0"/>
        <v>36.871071428571426</v>
      </c>
    </row>
    <row r="23" spans="1:7" ht="17.25" customHeight="1">
      <c r="A23" s="25">
        <v>21050000</v>
      </c>
      <c r="B23" s="26" t="s">
        <v>50</v>
      </c>
      <c r="C23" s="128"/>
      <c r="D23" s="84">
        <v>2283288</v>
      </c>
      <c r="E23" s="18">
        <v>2283288</v>
      </c>
      <c r="F23" s="18">
        <v>3604932</v>
      </c>
      <c r="G23" s="73">
        <f t="shared" si="0"/>
        <v>157.88336819533936</v>
      </c>
    </row>
    <row r="24" spans="1:7" ht="17.25" customHeight="1">
      <c r="A24" s="25">
        <v>21080900</v>
      </c>
      <c r="B24" s="26" t="s">
        <v>18</v>
      </c>
      <c r="C24" s="128">
        <v>1000</v>
      </c>
      <c r="D24" s="84">
        <v>1000</v>
      </c>
      <c r="E24" s="18">
        <v>1000</v>
      </c>
      <c r="F24" s="18">
        <v>4201</v>
      </c>
      <c r="G24" s="73">
        <f t="shared" si="0"/>
        <v>420.09999999999997</v>
      </c>
    </row>
    <row r="25" spans="1:7" ht="17.25" customHeight="1">
      <c r="A25" s="25">
        <v>21081100</v>
      </c>
      <c r="B25" s="26" t="s">
        <v>54</v>
      </c>
      <c r="C25" s="128">
        <v>100000</v>
      </c>
      <c r="D25" s="84">
        <v>211639</v>
      </c>
      <c r="E25" s="18">
        <v>50000</v>
      </c>
      <c r="F25" s="18">
        <v>216065</v>
      </c>
      <c r="G25" s="73">
        <f t="shared" si="0"/>
        <v>432.13</v>
      </c>
    </row>
    <row r="26" spans="1:7" ht="17.25" customHeight="1">
      <c r="A26" s="25">
        <v>21081500</v>
      </c>
      <c r="B26" s="26" t="s">
        <v>55</v>
      </c>
      <c r="C26" s="128">
        <v>20029</v>
      </c>
      <c r="D26" s="84">
        <v>223261</v>
      </c>
      <c r="E26" s="18">
        <v>195366</v>
      </c>
      <c r="F26" s="18">
        <v>192166</v>
      </c>
      <c r="G26" s="73">
        <f t="shared" si="0"/>
        <v>98.36204866762897</v>
      </c>
    </row>
    <row r="27" spans="1:7" ht="17.25" customHeight="1">
      <c r="A27" s="25">
        <v>22010000</v>
      </c>
      <c r="B27" s="26" t="s">
        <v>45</v>
      </c>
      <c r="C27" s="128">
        <f>SUM(C28:C31)</f>
        <v>6600500</v>
      </c>
      <c r="D27" s="84">
        <f>SUM(D28:D31)</f>
        <v>7653307</v>
      </c>
      <c r="E27" s="18">
        <f>SUM(E28:E31)</f>
        <v>3788472</v>
      </c>
      <c r="F27" s="18">
        <f>SUM(F28:F31)</f>
        <v>4421397</v>
      </c>
      <c r="G27" s="73">
        <f t="shared" si="0"/>
        <v>116.7066036122215</v>
      </c>
    </row>
    <row r="28" spans="1:7" ht="17.25" customHeight="1">
      <c r="A28" s="12">
        <v>22010300</v>
      </c>
      <c r="B28" s="37" t="s">
        <v>46</v>
      </c>
      <c r="C28" s="46">
        <v>1150000</v>
      </c>
      <c r="D28" s="86">
        <v>853120</v>
      </c>
      <c r="E28" s="13">
        <v>450990</v>
      </c>
      <c r="F28" s="13">
        <v>291935</v>
      </c>
      <c r="G28" s="68">
        <f t="shared" si="0"/>
        <v>64.73203396971108</v>
      </c>
    </row>
    <row r="29" spans="1:7" ht="17.25" customHeight="1">
      <c r="A29" s="12">
        <v>22012500</v>
      </c>
      <c r="B29" s="37" t="s">
        <v>20</v>
      </c>
      <c r="C29" s="46">
        <v>4613000</v>
      </c>
      <c r="D29" s="86">
        <v>6164676</v>
      </c>
      <c r="E29" s="13">
        <v>3009148</v>
      </c>
      <c r="F29" s="13">
        <v>3885124</v>
      </c>
      <c r="G29" s="68">
        <f t="shared" si="0"/>
        <v>129.110432587563</v>
      </c>
    </row>
    <row r="30" spans="1:7" ht="17.25" customHeight="1">
      <c r="A30" s="12">
        <v>22012600</v>
      </c>
      <c r="B30" s="37" t="s">
        <v>51</v>
      </c>
      <c r="C30" s="46">
        <v>800000</v>
      </c>
      <c r="D30" s="86">
        <v>612011</v>
      </c>
      <c r="E30" s="13">
        <v>317834</v>
      </c>
      <c r="F30" s="13">
        <v>244338</v>
      </c>
      <c r="G30" s="68">
        <f t="shared" si="0"/>
        <v>76.87597928478388</v>
      </c>
    </row>
    <row r="31" spans="1:7" ht="17.25" customHeight="1">
      <c r="A31" s="12">
        <v>22012900</v>
      </c>
      <c r="B31" s="37" t="s">
        <v>49</v>
      </c>
      <c r="C31" s="46">
        <v>37500</v>
      </c>
      <c r="D31" s="86">
        <v>23500</v>
      </c>
      <c r="E31" s="13">
        <v>10500</v>
      </c>
      <c r="F31" s="13"/>
      <c r="G31" s="68">
        <f t="shared" si="0"/>
        <v>0</v>
      </c>
    </row>
    <row r="32" spans="1:7" ht="17.25" customHeight="1">
      <c r="A32" s="25">
        <v>22080400</v>
      </c>
      <c r="B32" s="26" t="s">
        <v>19</v>
      </c>
      <c r="C32" s="128">
        <v>3200000</v>
      </c>
      <c r="D32" s="84">
        <v>3200000</v>
      </c>
      <c r="E32" s="18">
        <v>1580000</v>
      </c>
      <c r="F32" s="18">
        <v>1073439</v>
      </c>
      <c r="G32" s="73">
        <f t="shared" si="0"/>
        <v>67.93917721518987</v>
      </c>
    </row>
    <row r="33" spans="1:7" ht="17.25" customHeight="1">
      <c r="A33" s="14">
        <v>24160100</v>
      </c>
      <c r="B33" s="17" t="s">
        <v>11</v>
      </c>
      <c r="C33" s="132">
        <v>3500000</v>
      </c>
      <c r="D33" s="88">
        <v>4185000</v>
      </c>
      <c r="E33" s="15">
        <v>1842500</v>
      </c>
      <c r="F33" s="15">
        <v>2385000</v>
      </c>
      <c r="G33" s="73">
        <f t="shared" si="0"/>
        <v>129.4436906377205</v>
      </c>
    </row>
    <row r="34" spans="1:9" ht="17.25" customHeight="1">
      <c r="A34" s="2">
        <v>24060300</v>
      </c>
      <c r="B34" s="3" t="s">
        <v>12</v>
      </c>
      <c r="C34" s="129">
        <v>150000</v>
      </c>
      <c r="D34" s="85">
        <v>622064</v>
      </c>
      <c r="E34" s="4">
        <v>239000</v>
      </c>
      <c r="F34" s="4">
        <v>771530</v>
      </c>
      <c r="G34" s="73">
        <f t="shared" si="0"/>
        <v>322.81589958159</v>
      </c>
      <c r="I34" s="124"/>
    </row>
    <row r="35" spans="1:9" ht="17.25" customHeight="1">
      <c r="A35" s="2">
        <v>31010200</v>
      </c>
      <c r="B35" s="3" t="s">
        <v>13</v>
      </c>
      <c r="C35" s="129">
        <v>30000</v>
      </c>
      <c r="D35" s="85">
        <v>30000</v>
      </c>
      <c r="E35" s="4">
        <v>12000</v>
      </c>
      <c r="F35" s="4">
        <v>3300</v>
      </c>
      <c r="G35" s="73">
        <f t="shared" si="0"/>
        <v>27.500000000000004</v>
      </c>
      <c r="I35" s="124"/>
    </row>
    <row r="36" spans="1:7" ht="17.25" customHeight="1">
      <c r="A36" s="9">
        <v>18040000</v>
      </c>
      <c r="B36" s="10" t="s">
        <v>21</v>
      </c>
      <c r="C36" s="129"/>
      <c r="D36" s="85"/>
      <c r="E36" s="4"/>
      <c r="F36" s="4">
        <v>-78994</v>
      </c>
      <c r="G36" s="73"/>
    </row>
    <row r="37" spans="1:8" ht="17.25" customHeight="1">
      <c r="A37" s="28"/>
      <c r="B37" s="41" t="s">
        <v>24</v>
      </c>
      <c r="C37" s="133">
        <f>SUM(C8:C11,C15:C16,C20:C27,C32:C36)</f>
        <v>550587429</v>
      </c>
      <c r="D37" s="71">
        <f>SUM(D8:D11,D15:D16,D20:D27,D32:D36)</f>
        <v>629687429</v>
      </c>
      <c r="E37" s="71">
        <f>SUM(E8:E11,E15:E16,E20:E27,E32:E36)</f>
        <v>286874485</v>
      </c>
      <c r="F37" s="71">
        <f>SUM(F8:F11,F15:F16,F20:F27,F32:F36)</f>
        <v>334954952</v>
      </c>
      <c r="G37" s="74">
        <f t="shared" si="0"/>
        <v>116.76010573056017</v>
      </c>
      <c r="H37" s="20"/>
    </row>
    <row r="38" spans="1:7" ht="17.25" customHeight="1">
      <c r="A38" s="28"/>
      <c r="B38" s="54" t="s">
        <v>25</v>
      </c>
      <c r="C38" s="130">
        <f>SUM(C39:C48)</f>
        <v>856976900</v>
      </c>
      <c r="D38" s="16">
        <f>SUM(D39:D49)</f>
        <v>906040606</v>
      </c>
      <c r="E38" s="16">
        <f>SUM(E39:E49)</f>
        <v>536323171</v>
      </c>
      <c r="F38" s="4">
        <f>SUM(F39:F48)</f>
        <v>524329790</v>
      </c>
      <c r="G38" s="73">
        <f t="shared" si="0"/>
        <v>97.76377720588917</v>
      </c>
    </row>
    <row r="39" spans="1:9" ht="17.25" customHeight="1">
      <c r="A39" s="32">
        <v>41033900</v>
      </c>
      <c r="B39" s="42" t="s">
        <v>22</v>
      </c>
      <c r="C39" s="46">
        <v>172246100</v>
      </c>
      <c r="D39" s="86">
        <v>172246100</v>
      </c>
      <c r="E39" s="13">
        <v>106090500</v>
      </c>
      <c r="F39" s="13">
        <v>106090500</v>
      </c>
      <c r="G39" s="68">
        <f t="shared" si="0"/>
        <v>100</v>
      </c>
      <c r="I39" s="125"/>
    </row>
    <row r="40" spans="1:9" ht="17.25" customHeight="1">
      <c r="A40" s="32">
        <v>41034200</v>
      </c>
      <c r="B40" s="42" t="s">
        <v>23</v>
      </c>
      <c r="C40" s="46">
        <v>173032900</v>
      </c>
      <c r="D40" s="86">
        <v>175382886</v>
      </c>
      <c r="E40" s="13">
        <v>87497562</v>
      </c>
      <c r="F40" s="13">
        <v>87497562</v>
      </c>
      <c r="G40" s="68">
        <f t="shared" si="0"/>
        <v>100</v>
      </c>
      <c r="I40" s="20"/>
    </row>
    <row r="41" spans="1:7" ht="17.25" customHeight="1">
      <c r="A41" s="32">
        <v>41030600</v>
      </c>
      <c r="B41" s="42" t="s">
        <v>26</v>
      </c>
      <c r="C41" s="46">
        <v>206450000</v>
      </c>
      <c r="D41" s="86">
        <v>206450000</v>
      </c>
      <c r="E41" s="13">
        <v>100554980</v>
      </c>
      <c r="F41" s="13">
        <v>100328492</v>
      </c>
      <c r="G41" s="68">
        <f t="shared" si="0"/>
        <v>99.77476202570972</v>
      </c>
    </row>
    <row r="42" spans="1:7" ht="17.25" customHeight="1">
      <c r="A42" s="32">
        <v>41030800</v>
      </c>
      <c r="B42" s="42" t="s">
        <v>27</v>
      </c>
      <c r="C42" s="46">
        <v>301185000</v>
      </c>
      <c r="D42" s="86">
        <v>326585000</v>
      </c>
      <c r="E42" s="13">
        <v>225498229</v>
      </c>
      <c r="F42" s="13">
        <v>224851004</v>
      </c>
      <c r="G42" s="68">
        <f t="shared" si="0"/>
        <v>99.7129800074838</v>
      </c>
    </row>
    <row r="43" spans="1:9" ht="17.25" customHeight="1">
      <c r="A43" s="32">
        <v>41031000</v>
      </c>
      <c r="B43" s="42" t="s">
        <v>28</v>
      </c>
      <c r="C43" s="46">
        <v>39000</v>
      </c>
      <c r="D43" s="86">
        <v>39000</v>
      </c>
      <c r="E43" s="13">
        <v>18000</v>
      </c>
      <c r="F43" s="13">
        <v>426</v>
      </c>
      <c r="G43" s="68">
        <f t="shared" si="0"/>
        <v>2.3666666666666667</v>
      </c>
      <c r="I43" s="20"/>
    </row>
    <row r="44" spans="1:9" ht="17.25" customHeight="1">
      <c r="A44" s="32">
        <v>41033600</v>
      </c>
      <c r="B44" s="42" t="s">
        <v>65</v>
      </c>
      <c r="C44" s="46"/>
      <c r="D44" s="86">
        <v>2409500</v>
      </c>
      <c r="E44" s="13">
        <v>803400</v>
      </c>
      <c r="F44" s="13">
        <v>803400</v>
      </c>
      <c r="G44" s="68">
        <f t="shared" si="0"/>
        <v>100</v>
      </c>
      <c r="I44" s="20"/>
    </row>
    <row r="45" spans="1:9" ht="17.25" customHeight="1">
      <c r="A45" s="32">
        <v>41034500</v>
      </c>
      <c r="B45" s="42" t="s">
        <v>67</v>
      </c>
      <c r="C45" s="46"/>
      <c r="D45" s="86">
        <v>6400000</v>
      </c>
      <c r="E45" s="13">
        <v>2145000</v>
      </c>
      <c r="F45" s="13">
        <v>2145000</v>
      </c>
      <c r="G45" s="68">
        <f>F45/E45*100</f>
        <v>100</v>
      </c>
      <c r="I45" s="20"/>
    </row>
    <row r="46" spans="1:7" ht="17.25" customHeight="1">
      <c r="A46" s="32">
        <v>41035000</v>
      </c>
      <c r="B46" s="42" t="s">
        <v>29</v>
      </c>
      <c r="C46" s="46">
        <v>3230900</v>
      </c>
      <c r="D46" s="86">
        <v>3230900</v>
      </c>
      <c r="E46" s="13">
        <v>1615200</v>
      </c>
      <c r="F46" s="13">
        <v>1615200</v>
      </c>
      <c r="G46" s="68">
        <f>F46/E46*100</f>
        <v>100</v>
      </c>
    </row>
    <row r="47" spans="1:7" ht="17.25" customHeight="1">
      <c r="A47" s="32">
        <v>41035400</v>
      </c>
      <c r="B47" s="42" t="s">
        <v>70</v>
      </c>
      <c r="C47" s="134"/>
      <c r="D47" s="82">
        <v>1404220</v>
      </c>
      <c r="E47" s="33">
        <v>638000</v>
      </c>
      <c r="F47" s="33">
        <v>638000</v>
      </c>
      <c r="G47" s="68">
        <f>F47/E47*100</f>
        <v>100</v>
      </c>
    </row>
    <row r="48" spans="1:11" ht="17.25" customHeight="1">
      <c r="A48" s="12">
        <v>41035800</v>
      </c>
      <c r="B48" s="37" t="s">
        <v>30</v>
      </c>
      <c r="C48" s="46">
        <v>793000</v>
      </c>
      <c r="D48" s="13">
        <v>793000</v>
      </c>
      <c r="E48" s="13">
        <v>362300</v>
      </c>
      <c r="F48" s="13">
        <v>360206</v>
      </c>
      <c r="G48" s="68">
        <f t="shared" si="0"/>
        <v>99.42202594534916</v>
      </c>
      <c r="J48" s="126"/>
      <c r="K48" s="126"/>
    </row>
    <row r="49" spans="1:7" ht="17.25" customHeight="1" thickBot="1">
      <c r="A49" s="119">
        <v>41036600</v>
      </c>
      <c r="B49" s="120" t="s">
        <v>68</v>
      </c>
      <c r="C49" s="135"/>
      <c r="D49" s="121">
        <v>11100000</v>
      </c>
      <c r="E49" s="122">
        <v>11100000</v>
      </c>
      <c r="F49" s="122"/>
      <c r="G49" s="123"/>
    </row>
    <row r="50" spans="1:7" ht="17.25" customHeight="1" thickBot="1">
      <c r="A50" s="43"/>
      <c r="B50" s="89" t="s">
        <v>31</v>
      </c>
      <c r="C50" s="72">
        <f>SUM(C37:C38)</f>
        <v>1407564329</v>
      </c>
      <c r="D50" s="101">
        <f>D37+D38</f>
        <v>1535728035</v>
      </c>
      <c r="E50" s="76">
        <f>SUM(E37:E38)</f>
        <v>823197656</v>
      </c>
      <c r="F50" s="76">
        <f>SUM(F37:F38)</f>
        <v>859284742</v>
      </c>
      <c r="G50" s="75">
        <f t="shared" si="0"/>
        <v>104.38376928517397</v>
      </c>
    </row>
    <row r="51" spans="1:8" ht="17.25" customHeight="1">
      <c r="A51" s="79">
        <v>19010000</v>
      </c>
      <c r="B51" s="80" t="s">
        <v>47</v>
      </c>
      <c r="C51" s="67">
        <v>1000000</v>
      </c>
      <c r="D51" s="83">
        <v>1000000</v>
      </c>
      <c r="E51" s="31">
        <v>425500</v>
      </c>
      <c r="F51" s="31">
        <v>1340218</v>
      </c>
      <c r="G51" s="136">
        <f t="shared" si="0"/>
        <v>314.97485311398356</v>
      </c>
      <c r="H51" s="20"/>
    </row>
    <row r="52" spans="1:7" ht="17.25" customHeight="1">
      <c r="A52" s="61">
        <v>24061600</v>
      </c>
      <c r="B52" s="62" t="s">
        <v>37</v>
      </c>
      <c r="C52" s="63">
        <v>250000</v>
      </c>
      <c r="D52" s="102">
        <v>250000</v>
      </c>
      <c r="E52" s="64">
        <v>100000</v>
      </c>
      <c r="F52" s="64"/>
      <c r="G52" s="73"/>
    </row>
    <row r="53" spans="1:7" ht="17.25" customHeight="1">
      <c r="A53" s="44">
        <v>24062100</v>
      </c>
      <c r="B53" s="48" t="s">
        <v>36</v>
      </c>
      <c r="C53" s="58">
        <v>4000</v>
      </c>
      <c r="D53" s="11">
        <v>4000</v>
      </c>
      <c r="E53" s="11">
        <v>1000</v>
      </c>
      <c r="F53" s="16">
        <v>3976</v>
      </c>
      <c r="G53" s="111">
        <f t="shared" si="0"/>
        <v>397.6</v>
      </c>
    </row>
    <row r="54" spans="1:7" ht="17.25" customHeight="1">
      <c r="A54" s="39">
        <v>50110000</v>
      </c>
      <c r="B54" s="21" t="s">
        <v>32</v>
      </c>
      <c r="C54" s="58">
        <v>2404000</v>
      </c>
      <c r="D54" s="11">
        <v>2404000</v>
      </c>
      <c r="E54" s="11">
        <v>1119500</v>
      </c>
      <c r="F54" s="16">
        <v>770252</v>
      </c>
      <c r="G54" s="73">
        <f t="shared" si="0"/>
        <v>68.80321572130416</v>
      </c>
    </row>
    <row r="55" spans="1:7" ht="17.25" customHeight="1">
      <c r="A55" s="27"/>
      <c r="B55" s="55" t="s">
        <v>33</v>
      </c>
      <c r="C55" s="58">
        <f>SUM(C57:C59)</f>
        <v>5400000</v>
      </c>
      <c r="D55" s="11">
        <f>SUM(D56:D60)</f>
        <v>17350100</v>
      </c>
      <c r="E55" s="11">
        <f>SUM(E56:E60)</f>
        <v>13200100</v>
      </c>
      <c r="F55" s="11">
        <f>SUM(F56:F60)</f>
        <v>1336060</v>
      </c>
      <c r="G55" s="73">
        <f t="shared" si="0"/>
        <v>10.121589987954636</v>
      </c>
    </row>
    <row r="56" spans="1:7" ht="17.25" customHeight="1">
      <c r="A56" s="45">
        <v>21010800</v>
      </c>
      <c r="B56" s="42" t="s">
        <v>64</v>
      </c>
      <c r="C56" s="112"/>
      <c r="D56" s="13"/>
      <c r="E56" s="13"/>
      <c r="F56" s="66">
        <v>71142</v>
      </c>
      <c r="G56" s="68"/>
    </row>
    <row r="57" spans="1:7" ht="17.25" customHeight="1">
      <c r="A57" s="45">
        <v>24170000</v>
      </c>
      <c r="B57" s="42" t="s">
        <v>41</v>
      </c>
      <c r="C57" s="46">
        <v>1300000</v>
      </c>
      <c r="D57" s="86">
        <v>1300000</v>
      </c>
      <c r="E57" s="13">
        <v>350000</v>
      </c>
      <c r="F57" s="13">
        <v>1113737</v>
      </c>
      <c r="G57" s="68">
        <f t="shared" si="0"/>
        <v>318.2105714285714</v>
      </c>
    </row>
    <row r="58" spans="1:7" ht="17.25" customHeight="1">
      <c r="A58" s="47">
        <v>31030000</v>
      </c>
      <c r="B58" s="49" t="s">
        <v>34</v>
      </c>
      <c r="C58" s="59">
        <v>2000000</v>
      </c>
      <c r="D58" s="103">
        <v>2000000</v>
      </c>
      <c r="E58" s="56">
        <v>400000</v>
      </c>
      <c r="F58" s="56"/>
      <c r="G58" s="68"/>
    </row>
    <row r="59" spans="1:7" ht="17.25" customHeight="1">
      <c r="A59" s="47">
        <v>33010000</v>
      </c>
      <c r="B59" s="49" t="s">
        <v>35</v>
      </c>
      <c r="C59" s="81">
        <v>2100000</v>
      </c>
      <c r="D59" s="104">
        <v>2100000</v>
      </c>
      <c r="E59" s="66">
        <v>500000</v>
      </c>
      <c r="F59" s="66">
        <v>151181</v>
      </c>
      <c r="G59" s="68">
        <f t="shared" si="0"/>
        <v>30.236200000000004</v>
      </c>
    </row>
    <row r="60" spans="1:7" ht="17.25" customHeight="1">
      <c r="A60" s="47">
        <v>41035000</v>
      </c>
      <c r="B60" s="49" t="s">
        <v>29</v>
      </c>
      <c r="C60" s="81"/>
      <c r="D60" s="104">
        <v>11950100</v>
      </c>
      <c r="E60" s="66">
        <v>11950100</v>
      </c>
      <c r="F60" s="66"/>
      <c r="G60" s="68"/>
    </row>
    <row r="61" spans="1:7" ht="17.25" customHeight="1">
      <c r="A61" s="117">
        <v>41036600</v>
      </c>
      <c r="B61" s="113" t="s">
        <v>69</v>
      </c>
      <c r="C61" s="114"/>
      <c r="D61" s="118">
        <v>58933100</v>
      </c>
      <c r="E61" s="115">
        <v>58933100</v>
      </c>
      <c r="F61" s="115"/>
      <c r="G61" s="116"/>
    </row>
    <row r="62" spans="1:7" ht="17.25" customHeight="1">
      <c r="A62" s="92"/>
      <c r="B62" s="93" t="s">
        <v>59</v>
      </c>
      <c r="C62" s="95">
        <f>SUM(C51:C55)</f>
        <v>9058000</v>
      </c>
      <c r="D62" s="105">
        <f>SUM(D51:D55,D61)</f>
        <v>79941200</v>
      </c>
      <c r="E62" s="105">
        <f>SUM(E51:E55,E61)</f>
        <v>73779200</v>
      </c>
      <c r="F62" s="96">
        <f>SUM(F51:F55)</f>
        <v>3450506</v>
      </c>
      <c r="G62" s="97">
        <f t="shared" si="0"/>
        <v>4.676800507460097</v>
      </c>
    </row>
    <row r="63" spans="1:7" ht="17.25" customHeight="1" thickBot="1">
      <c r="A63" s="52">
        <v>25000000</v>
      </c>
      <c r="B63" s="53" t="s">
        <v>38</v>
      </c>
      <c r="C63" s="60">
        <v>28378195</v>
      </c>
      <c r="D63" s="106">
        <v>28378195</v>
      </c>
      <c r="E63" s="90" t="s">
        <v>58</v>
      </c>
      <c r="F63" s="57">
        <v>18944068</v>
      </c>
      <c r="G63" s="98" t="s">
        <v>58</v>
      </c>
    </row>
    <row r="64" spans="1:8" ht="17.25" customHeight="1" thickBot="1">
      <c r="A64" s="43"/>
      <c r="B64" s="51" t="s">
        <v>40</v>
      </c>
      <c r="C64" s="69">
        <f>SUM(C51:C55,C63)</f>
        <v>37436195</v>
      </c>
      <c r="D64" s="107">
        <f>SUM(D62:D63)</f>
        <v>108319395</v>
      </c>
      <c r="E64" s="91" t="s">
        <v>58</v>
      </c>
      <c r="F64" s="70">
        <f>SUM(F51:F55,F63)</f>
        <v>22394574</v>
      </c>
      <c r="G64" s="99" t="s">
        <v>58</v>
      </c>
      <c r="H64" s="20"/>
    </row>
    <row r="65" spans="1:8" ht="17.25" customHeight="1" thickBot="1">
      <c r="A65" s="43"/>
      <c r="B65" s="50" t="s">
        <v>39</v>
      </c>
      <c r="C65" s="77">
        <f>C50+C64</f>
        <v>1445000524</v>
      </c>
      <c r="D65" s="108">
        <f>D50+D64</f>
        <v>1644047430</v>
      </c>
      <c r="E65" s="94" t="s">
        <v>58</v>
      </c>
      <c r="F65" s="78">
        <f>F50+F64</f>
        <v>881679316</v>
      </c>
      <c r="G65" s="100" t="s">
        <v>58</v>
      </c>
      <c r="H65" s="20"/>
    </row>
    <row r="67" ht="12.75">
      <c r="E67" s="20"/>
    </row>
  </sheetData>
  <sheetProtection/>
  <mergeCells count="8">
    <mergeCell ref="A2:G2"/>
    <mergeCell ref="C4:C7"/>
    <mergeCell ref="E4:E7"/>
    <mergeCell ref="G4:G7"/>
    <mergeCell ref="F4:F7"/>
    <mergeCell ref="A4:A7"/>
    <mergeCell ref="B4:B7"/>
    <mergeCell ref="D4:D7"/>
  </mergeCells>
  <printOptions/>
  <pageMargins left="0.62" right="0.17" top="0.2" bottom="0.18" header="0.21" footer="0.21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Довольный пользователь Microsoft Office</cp:lastModifiedBy>
  <cp:lastPrinted>2017-07-07T11:30:19Z</cp:lastPrinted>
  <dcterms:created xsi:type="dcterms:W3CDTF">2006-02-02T13:56:59Z</dcterms:created>
  <dcterms:modified xsi:type="dcterms:W3CDTF">2017-07-17T08:36:27Z</dcterms:modified>
  <cp:category/>
  <cp:version/>
  <cp:contentType/>
  <cp:contentStatus/>
</cp:coreProperties>
</file>