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M10" i="2" l="1"/>
  <c r="B4" i="2"/>
  <c r="B6" i="2"/>
  <c r="B11" i="2"/>
  <c r="B7" i="2" l="1"/>
  <c r="J17" i="2" l="1"/>
  <c r="K17" i="2"/>
  <c r="L17" i="2"/>
  <c r="M17" i="2"/>
  <c r="N17" i="2"/>
  <c r="O17" i="2"/>
  <c r="C17" i="2"/>
  <c r="D17" i="2"/>
  <c r="E17" i="2"/>
  <c r="F17" i="2"/>
  <c r="G17" i="2"/>
  <c r="H19" i="2" s="1"/>
  <c r="H17" i="2"/>
  <c r="I17" i="2"/>
  <c r="B16" i="2"/>
  <c r="B8" i="2"/>
  <c r="B9" i="2"/>
  <c r="B10" i="2"/>
  <c r="B12" i="2"/>
  <c r="B13" i="2"/>
  <c r="B14" i="2"/>
  <c r="B15" i="2"/>
  <c r="I19" i="2" l="1"/>
  <c r="I21" i="2" s="1"/>
  <c r="B5" i="2"/>
  <c r="B17" i="2" l="1"/>
</calcChain>
</file>

<file path=xl/sharedStrings.xml><?xml version="1.0" encoding="utf-8"?>
<sst xmlns="http://schemas.openxmlformats.org/spreadsheetml/2006/main" count="28" uniqueCount="28">
  <si>
    <t>Оголошена сума надпорогових закупівель в системі "Prozorro" (тис.грн)</t>
  </si>
  <si>
    <t>Сума зекономлених коштів по надпорогових закупівлях в системі "Prozorro"  (тис. грн)</t>
  </si>
  <si>
    <t>Кількість допорогових закупівель, шт</t>
  </si>
  <si>
    <t>Кількість надпороговох оголошених закупівель в системі "Prozorro", шт</t>
  </si>
  <si>
    <t>Кількість надпорогових завершених закупівель в системі "Prozorro", шт.</t>
  </si>
  <si>
    <t>Кількість надпорогових  незавершених закупівель в системі "Prozorro", шт.</t>
  </si>
  <si>
    <t>Сума зекономлених коштів по допороговимх закупівлях (тис. грн)</t>
  </si>
  <si>
    <t>Кількість звітів про укладені договори, шт.</t>
  </si>
  <si>
    <t>Сума коштів по звітах за укладеними договорами   (тис.грн)</t>
  </si>
  <si>
    <t>Сума договору по допорогових закупівель      (тис. грн)</t>
  </si>
  <si>
    <t>Сума договору по надпорогових закупівлях в системі "Prozorro" (тис.грн)</t>
  </si>
  <si>
    <t>Всього закупівель, шт.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</si>
  <si>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</si>
  <si>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</si>
  <si>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з питань молоді та спорту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</si>
  <si>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</si>
  <si>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</si>
  <si>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</si>
  <si>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</si>
  <si>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Департамент житлово-комунального господарства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</si>
  <si>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</si>
  <si>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</si>
  <si>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</si>
  <si>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</si>
  <si>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</si>
  <si>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Розпорядник бюджетних коштів                                                                                         Білоцерківська міська рада</t>
  </si>
  <si>
    <t>Показники використання розпорядниками бюджетних коштів електронної системи публічних закупівель "Prozorro" за період з 01.01.2019р. по 31.10.2019р.</t>
  </si>
  <si>
    <t>Управління капітального будівництва Білоцерківської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</si>
</sst>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6" fillId="0" borderId="0"/>
    <xf numFmtId="0" fontId="9" fillId="0" borderId="0"/>
    <xf numFmtId="0" fontId="12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0" fillId="0" borderId="0" xfId="0" applyBorder="1"/>
    <xf numFmtId="0" fontId="3" fillId="0" borderId="1" xfId="9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0" fillId="0" borderId="1" xfId="0" applyBorder="1"/>
    <xf numFmtId="1" fontId="13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/>
    <xf numFmtId="0" fontId="3" fillId="0" borderId="3" xfId="9" applyFont="1" applyBorder="1" applyAlignment="1">
      <alignment horizontal="center" vertical="center" wrapText="1"/>
    </xf>
    <xf numFmtId="4" fontId="5" fillId="0" borderId="1" xfId="9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" xfId="9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 wrapText="1"/>
    </xf>
    <xf numFmtId="0" fontId="0" fillId="2" borderId="1" xfId="0" applyFill="1" applyBorder="1"/>
    <xf numFmtId="4" fontId="3" fillId="2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9" applyFont="1" applyFill="1" applyBorder="1" applyAlignment="1">
      <alignment horizontal="center" vertical="center" wrapText="1"/>
    </xf>
    <xf numFmtId="4" fontId="5" fillId="0" borderId="1" xfId="9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/>
    <xf numFmtId="0" fontId="0" fillId="0" borderId="0" xfId="0" applyFill="1"/>
    <xf numFmtId="2" fontId="5" fillId="0" borderId="1" xfId="9" applyNumberFormat="1" applyFont="1" applyFill="1" applyBorder="1" applyAlignment="1">
      <alignment horizontal="center" vertical="center" wrapText="1"/>
    </xf>
    <xf numFmtId="2" fontId="3" fillId="0" borderId="6" xfId="9" applyNumberFormat="1" applyFont="1" applyFill="1" applyBorder="1" applyAlignment="1">
      <alignment horizontal="center" vertical="center" wrapText="1"/>
    </xf>
    <xf numFmtId="4" fontId="3" fillId="0" borderId="3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/>
    <xf numFmtId="4" fontId="0" fillId="2" borderId="0" xfId="0" applyNumberFormat="1" applyFill="1"/>
    <xf numFmtId="2" fontId="5" fillId="2" borderId="1" xfId="9" applyNumberFormat="1" applyFont="1" applyFill="1" applyBorder="1" applyAlignment="1">
      <alignment horizontal="center" vertical="center" wrapText="1"/>
    </xf>
    <xf numFmtId="2" fontId="3" fillId="2" borderId="6" xfId="9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9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8" xfId="9" applyFont="1" applyBorder="1" applyAlignment="1">
      <alignment horizontal="center" vertical="center" wrapText="1"/>
    </xf>
    <xf numFmtId="167" fontId="20" fillId="0" borderId="9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1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3" xfId="13"/>
    <cellStyle name="Обычный 3 2" xfId="14"/>
    <cellStyle name="Обычный 3 2 2" xfId="15"/>
    <cellStyle name="Обычный 3 3" xfId="16"/>
    <cellStyle name="Обычный 4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9" xfId="25"/>
    <cellStyle name="Финансовый 2" xfId="26"/>
    <cellStyle name="Финансовый 2 2" xfId="27"/>
    <cellStyle name="Финансовый 2 2 2" xfId="28"/>
    <cellStyle name="Финансовый 2 3" xfId="29"/>
    <cellStyle name="Финансовый 3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10" zoomScaleNormal="100" workbookViewId="0">
      <selection activeCell="A16" sqref="A16"/>
    </sheetView>
  </sheetViews>
  <sheetFormatPr defaultRowHeight="15" x14ac:dyDescent="0.25"/>
  <cols>
    <col min="1" max="1" width="32.42578125" customWidth="1"/>
    <col min="2" max="2" width="11.42578125" customWidth="1"/>
    <col min="3" max="3" width="12.42578125" customWidth="1"/>
    <col min="4" max="4" width="12" customWidth="1"/>
    <col min="5" max="5" width="12.42578125" customWidth="1"/>
    <col min="6" max="6" width="11.7109375" customWidth="1"/>
    <col min="7" max="7" width="13" style="42" customWidth="1"/>
    <col min="8" max="8" width="12.5703125" style="11" customWidth="1"/>
    <col min="9" max="9" width="10.85546875" customWidth="1"/>
    <col min="10" max="10" width="11.42578125" style="42" customWidth="1"/>
    <col min="11" max="11" width="12.140625" style="11" customWidth="1"/>
    <col min="12" max="12" width="9.140625" customWidth="1"/>
    <col min="13" max="14" width="9.140625" hidden="1" customWidth="1"/>
    <col min="15" max="15" width="12.140625" customWidth="1"/>
  </cols>
  <sheetData>
    <row r="1" spans="1:15" ht="25.5" customHeight="1" x14ac:dyDescent="0.25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02.75" customHeight="1" x14ac:dyDescent="0.25">
      <c r="A2" s="1" t="s">
        <v>25</v>
      </c>
      <c r="B2" s="1" t="s">
        <v>11</v>
      </c>
      <c r="C2" s="1" t="s">
        <v>3</v>
      </c>
      <c r="D2" s="4" t="s">
        <v>4</v>
      </c>
      <c r="E2" s="4" t="s">
        <v>5</v>
      </c>
      <c r="F2" s="4" t="s">
        <v>0</v>
      </c>
      <c r="G2" s="6" t="s">
        <v>10</v>
      </c>
      <c r="H2" s="46" t="s">
        <v>1</v>
      </c>
      <c r="I2" s="4" t="s">
        <v>2</v>
      </c>
      <c r="J2" s="6" t="s">
        <v>9</v>
      </c>
      <c r="K2" s="46" t="s">
        <v>6</v>
      </c>
      <c r="L2" s="4" t="s">
        <v>7</v>
      </c>
      <c r="M2" s="13"/>
      <c r="N2" s="13"/>
      <c r="O2" s="1" t="s">
        <v>8</v>
      </c>
    </row>
    <row r="3" spans="1:15" ht="15" customHeight="1" x14ac:dyDescent="0.25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36">
        <v>7</v>
      </c>
      <c r="H3" s="31">
        <v>8</v>
      </c>
      <c r="I3" s="2">
        <v>9</v>
      </c>
      <c r="J3" s="36">
        <v>10</v>
      </c>
      <c r="K3" s="31">
        <v>11</v>
      </c>
      <c r="L3" s="2">
        <v>12</v>
      </c>
      <c r="M3" s="13"/>
      <c r="N3" s="13"/>
      <c r="O3" s="12">
        <v>13</v>
      </c>
    </row>
    <row r="4" spans="1:15" ht="15" customHeight="1" thickBot="1" x14ac:dyDescent="0.3">
      <c r="A4" s="16" t="s">
        <v>12</v>
      </c>
      <c r="B4" s="1">
        <f>SUM(C4,I4,L4)</f>
        <v>119</v>
      </c>
      <c r="C4" s="1">
        <v>5</v>
      </c>
      <c r="D4" s="2">
        <v>3</v>
      </c>
      <c r="E4" s="2">
        <v>0</v>
      </c>
      <c r="F4" s="19">
        <v>2220.9699999999998</v>
      </c>
      <c r="G4" s="37">
        <v>1207.19</v>
      </c>
      <c r="H4" s="47">
        <v>0</v>
      </c>
      <c r="I4" s="2">
        <v>10</v>
      </c>
      <c r="J4" s="43">
        <v>23.3</v>
      </c>
      <c r="K4" s="53">
        <v>18.7</v>
      </c>
      <c r="L4" s="31">
        <v>104</v>
      </c>
      <c r="M4" s="32"/>
      <c r="N4" s="32"/>
      <c r="O4" s="33">
        <v>26117.1</v>
      </c>
    </row>
    <row r="5" spans="1:15" ht="31.5" customHeight="1" thickBot="1" x14ac:dyDescent="0.3">
      <c r="A5" s="16" t="s">
        <v>13</v>
      </c>
      <c r="B5" s="1">
        <f>SUM(C5,I5,L5)</f>
        <v>210</v>
      </c>
      <c r="C5" s="26">
        <v>59</v>
      </c>
      <c r="D5" s="27">
        <v>57</v>
      </c>
      <c r="E5" s="18">
        <v>2</v>
      </c>
      <c r="F5" s="56">
        <v>116034.8</v>
      </c>
      <c r="G5" s="57">
        <v>102554.8</v>
      </c>
      <c r="H5" s="58">
        <v>12387.2</v>
      </c>
      <c r="I5" s="28">
        <v>11</v>
      </c>
      <c r="J5" s="44">
        <v>1058</v>
      </c>
      <c r="K5" s="54">
        <v>160.9</v>
      </c>
      <c r="L5" s="18">
        <v>140</v>
      </c>
      <c r="M5" s="59"/>
      <c r="N5" s="59"/>
      <c r="O5" s="24">
        <v>11189</v>
      </c>
    </row>
    <row r="6" spans="1:15" ht="31.5" x14ac:dyDescent="0.25">
      <c r="A6" s="16" t="s">
        <v>14</v>
      </c>
      <c r="B6" s="1">
        <f>SUM(C6,I6,L6)</f>
        <v>15</v>
      </c>
      <c r="C6" s="1">
        <v>3</v>
      </c>
      <c r="D6" s="1">
        <v>3</v>
      </c>
      <c r="E6" s="1">
        <v>0</v>
      </c>
      <c r="F6" s="20">
        <v>1180.1600000000001</v>
      </c>
      <c r="G6" s="38">
        <v>1180.1600000000001</v>
      </c>
      <c r="H6" s="48">
        <v>0</v>
      </c>
      <c r="I6" s="1">
        <v>4</v>
      </c>
      <c r="J6" s="38">
        <v>692.8</v>
      </c>
      <c r="K6" s="48">
        <v>0.18</v>
      </c>
      <c r="L6" s="1">
        <v>8</v>
      </c>
      <c r="M6" s="1"/>
      <c r="N6" s="1"/>
      <c r="O6" s="20">
        <v>920.6</v>
      </c>
    </row>
    <row r="7" spans="1:15" ht="32.25" customHeight="1" x14ac:dyDescent="0.25">
      <c r="A7" s="16" t="s">
        <v>15</v>
      </c>
      <c r="B7" s="1">
        <f>SUM(C7,I7,L7)</f>
        <v>1359</v>
      </c>
      <c r="C7" s="1">
        <v>114</v>
      </c>
      <c r="D7" s="5">
        <v>76</v>
      </c>
      <c r="E7" s="4">
        <v>8</v>
      </c>
      <c r="F7" s="21">
        <v>66822.52</v>
      </c>
      <c r="G7" s="39">
        <v>48137.07</v>
      </c>
      <c r="H7" s="49">
        <v>1653.98</v>
      </c>
      <c r="I7" s="2">
        <v>14</v>
      </c>
      <c r="J7" s="37">
        <v>662.3</v>
      </c>
      <c r="K7" s="47">
        <v>103.1</v>
      </c>
      <c r="L7" s="2">
        <v>1231</v>
      </c>
      <c r="M7" s="7"/>
      <c r="N7" s="7"/>
      <c r="O7" s="30">
        <v>18724.759999999998</v>
      </c>
    </row>
    <row r="8" spans="1:15" ht="43.5" customHeight="1" thickBot="1" x14ac:dyDescent="0.3">
      <c r="A8" s="16" t="s">
        <v>16</v>
      </c>
      <c r="B8" s="1">
        <f t="shared" ref="B8:B15" si="0">SUM(C8,I8,L8)</f>
        <v>195</v>
      </c>
      <c r="C8" s="1">
        <v>2</v>
      </c>
      <c r="D8" s="5">
        <v>2</v>
      </c>
      <c r="E8" s="4">
        <v>0</v>
      </c>
      <c r="F8" s="21">
        <v>1130</v>
      </c>
      <c r="G8" s="39">
        <v>1130</v>
      </c>
      <c r="H8" s="49">
        <v>0</v>
      </c>
      <c r="I8" s="18">
        <v>8</v>
      </c>
      <c r="J8" s="45">
        <v>495</v>
      </c>
      <c r="K8" s="47">
        <v>0</v>
      </c>
      <c r="L8" s="4">
        <v>185</v>
      </c>
      <c r="M8" s="7"/>
      <c r="N8" s="7"/>
      <c r="O8" s="30">
        <v>3233.7</v>
      </c>
    </row>
    <row r="9" spans="1:15" ht="27" customHeight="1" x14ac:dyDescent="0.25">
      <c r="A9" s="16" t="s">
        <v>17</v>
      </c>
      <c r="B9" s="1">
        <f t="shared" si="0"/>
        <v>3</v>
      </c>
      <c r="C9" s="1">
        <v>1</v>
      </c>
      <c r="D9" s="5">
        <v>1</v>
      </c>
      <c r="E9" s="4">
        <v>0</v>
      </c>
      <c r="F9" s="21">
        <v>710.64</v>
      </c>
      <c r="G9" s="39">
        <v>710.64</v>
      </c>
      <c r="H9" s="49">
        <v>0</v>
      </c>
      <c r="I9" s="2">
        <v>1</v>
      </c>
      <c r="J9" s="37">
        <v>194.5</v>
      </c>
      <c r="K9" s="47">
        <v>0</v>
      </c>
      <c r="L9" s="2">
        <v>1</v>
      </c>
      <c r="M9" s="7"/>
      <c r="N9" s="7"/>
      <c r="O9" s="21">
        <v>189</v>
      </c>
    </row>
    <row r="10" spans="1:15" ht="28.5" customHeight="1" x14ac:dyDescent="0.25">
      <c r="A10" s="16" t="s">
        <v>18</v>
      </c>
      <c r="B10" s="1">
        <f t="shared" si="0"/>
        <v>147</v>
      </c>
      <c r="C10" s="1">
        <v>3</v>
      </c>
      <c r="D10" s="5">
        <v>3</v>
      </c>
      <c r="E10" s="4">
        <v>0</v>
      </c>
      <c r="F10" s="21">
        <v>2345</v>
      </c>
      <c r="G10" s="39">
        <v>2345</v>
      </c>
      <c r="H10" s="49">
        <v>0</v>
      </c>
      <c r="I10" s="2">
        <v>0</v>
      </c>
      <c r="J10" s="37">
        <v>0</v>
      </c>
      <c r="K10" s="47">
        <v>0</v>
      </c>
      <c r="L10" s="60">
        <v>144</v>
      </c>
      <c r="M10" s="61">
        <f>0.001*1863348.61</f>
        <v>1863.3486100000002</v>
      </c>
      <c r="N10" s="3"/>
      <c r="O10" s="30">
        <v>1836.3</v>
      </c>
    </row>
    <row r="11" spans="1:15" s="11" customFormat="1" ht="43.5" customHeight="1" x14ac:dyDescent="0.25">
      <c r="A11" s="16" t="s">
        <v>19</v>
      </c>
      <c r="B11" s="34">
        <f>SUM(C11,I11,L11)</f>
        <v>1177</v>
      </c>
      <c r="C11" s="10">
        <v>64</v>
      </c>
      <c r="D11" s="4">
        <v>39</v>
      </c>
      <c r="E11" s="14">
        <v>6</v>
      </c>
      <c r="F11" s="21">
        <v>344811.45</v>
      </c>
      <c r="G11" s="21">
        <v>104008.98</v>
      </c>
      <c r="H11" s="21">
        <v>3847.62</v>
      </c>
      <c r="I11" s="8">
        <v>0</v>
      </c>
      <c r="J11" s="39">
        <v>0</v>
      </c>
      <c r="K11" s="49">
        <v>0</v>
      </c>
      <c r="L11" s="60">
        <v>1113</v>
      </c>
      <c r="M11" s="60">
        <v>96993.24</v>
      </c>
      <c r="N11" s="60"/>
      <c r="O11" s="60">
        <v>74771.11</v>
      </c>
    </row>
    <row r="12" spans="1:15" ht="31.5" customHeight="1" x14ac:dyDescent="0.25">
      <c r="A12" s="62" t="s">
        <v>27</v>
      </c>
      <c r="B12" s="1">
        <f t="shared" si="0"/>
        <v>92</v>
      </c>
      <c r="C12" s="1">
        <v>7</v>
      </c>
      <c r="D12" s="5">
        <v>5</v>
      </c>
      <c r="E12" s="4">
        <v>5</v>
      </c>
      <c r="F12" s="21">
        <v>36618.720000000001</v>
      </c>
      <c r="G12" s="39">
        <v>23943.31</v>
      </c>
      <c r="H12" s="49">
        <v>430.81</v>
      </c>
      <c r="I12" s="2">
        <v>0</v>
      </c>
      <c r="J12" s="37">
        <v>0</v>
      </c>
      <c r="K12" s="47">
        <v>0</v>
      </c>
      <c r="L12" s="4">
        <v>85</v>
      </c>
      <c r="M12" s="3"/>
      <c r="N12" s="3"/>
      <c r="O12" s="22">
        <v>37101.69</v>
      </c>
    </row>
    <row r="13" spans="1:15" ht="26.25" customHeight="1" x14ac:dyDescent="0.25">
      <c r="A13" s="62" t="s">
        <v>20</v>
      </c>
      <c r="B13" s="1">
        <f t="shared" si="0"/>
        <v>2</v>
      </c>
      <c r="C13" s="12">
        <v>0</v>
      </c>
      <c r="D13" s="12">
        <v>0</v>
      </c>
      <c r="E13" s="12">
        <v>0</v>
      </c>
      <c r="F13" s="15">
        <v>0</v>
      </c>
      <c r="G13" s="40">
        <v>0</v>
      </c>
      <c r="H13" s="50">
        <v>0</v>
      </c>
      <c r="I13" s="12">
        <v>0</v>
      </c>
      <c r="J13" s="40">
        <v>0</v>
      </c>
      <c r="K13" s="50">
        <v>0</v>
      </c>
      <c r="L13" s="12">
        <v>2</v>
      </c>
      <c r="M13" s="12"/>
      <c r="N13" s="12"/>
      <c r="O13" s="15">
        <v>115.2</v>
      </c>
    </row>
    <row r="14" spans="1:15" ht="32.25" customHeight="1" x14ac:dyDescent="0.25">
      <c r="A14" s="16" t="s">
        <v>21</v>
      </c>
      <c r="B14" s="1">
        <f t="shared" si="0"/>
        <v>7</v>
      </c>
      <c r="C14" s="12">
        <v>0</v>
      </c>
      <c r="D14" s="12">
        <v>0</v>
      </c>
      <c r="E14" s="12">
        <v>0</v>
      </c>
      <c r="F14" s="15">
        <v>0</v>
      </c>
      <c r="G14" s="40">
        <v>0</v>
      </c>
      <c r="H14" s="50">
        <v>0</v>
      </c>
      <c r="I14" s="12">
        <v>0</v>
      </c>
      <c r="J14" s="40">
        <v>0</v>
      </c>
      <c r="K14" s="50">
        <v>0</v>
      </c>
      <c r="L14" s="12">
        <v>7</v>
      </c>
      <c r="M14" s="12">
        <v>396.7</v>
      </c>
      <c r="N14" s="12"/>
      <c r="O14" s="25">
        <v>728</v>
      </c>
    </row>
    <row r="15" spans="1:15" ht="30.75" customHeight="1" x14ac:dyDescent="0.25">
      <c r="A15" s="16" t="s">
        <v>22</v>
      </c>
      <c r="B15" s="1">
        <f t="shared" si="0"/>
        <v>0</v>
      </c>
      <c r="C15" s="12">
        <v>0</v>
      </c>
      <c r="D15" s="12">
        <v>0</v>
      </c>
      <c r="E15" s="12">
        <v>0</v>
      </c>
      <c r="F15" s="15">
        <v>0</v>
      </c>
      <c r="G15" s="40">
        <v>0</v>
      </c>
      <c r="H15" s="50">
        <v>0</v>
      </c>
      <c r="I15" s="12">
        <v>0</v>
      </c>
      <c r="J15" s="40">
        <v>0</v>
      </c>
      <c r="K15" s="55">
        <v>0</v>
      </c>
      <c r="L15" s="12">
        <v>0</v>
      </c>
      <c r="M15" s="12"/>
      <c r="N15" s="12"/>
      <c r="O15" s="15">
        <v>0</v>
      </c>
    </row>
    <row r="16" spans="1:15" ht="26.25" customHeight="1" x14ac:dyDescent="0.25">
      <c r="A16" s="16" t="s">
        <v>23</v>
      </c>
      <c r="B16" s="1">
        <f>SUM(C16,I16,L16)</f>
        <v>5</v>
      </c>
      <c r="C16" s="12">
        <v>0</v>
      </c>
      <c r="D16" s="12">
        <v>0</v>
      </c>
      <c r="E16" s="12">
        <v>0</v>
      </c>
      <c r="F16" s="15">
        <v>0</v>
      </c>
      <c r="G16" s="40">
        <v>0</v>
      </c>
      <c r="H16" s="50">
        <v>0</v>
      </c>
      <c r="I16" s="12">
        <v>0</v>
      </c>
      <c r="J16" s="40">
        <v>0</v>
      </c>
      <c r="K16" s="50">
        <v>0</v>
      </c>
      <c r="L16" s="29">
        <v>5</v>
      </c>
      <c r="M16" s="15"/>
      <c r="N16" s="15"/>
      <c r="O16" s="15">
        <v>1037.5999999999999</v>
      </c>
    </row>
    <row r="17" spans="1:15" ht="15.75" x14ac:dyDescent="0.25">
      <c r="A17" s="17" t="s">
        <v>24</v>
      </c>
      <c r="B17" s="9">
        <f>SUM(B4:B16)</f>
        <v>3331</v>
      </c>
      <c r="C17" s="9">
        <f t="shared" ref="C17:I17" si="1">SUM(C4:C16)</f>
        <v>258</v>
      </c>
      <c r="D17" s="9">
        <f t="shared" si="1"/>
        <v>189</v>
      </c>
      <c r="E17" s="9">
        <f t="shared" si="1"/>
        <v>21</v>
      </c>
      <c r="F17" s="23">
        <f t="shared" si="1"/>
        <v>571874.26</v>
      </c>
      <c r="G17" s="41">
        <f t="shared" si="1"/>
        <v>285217.15000000002</v>
      </c>
      <c r="H17" s="51">
        <f t="shared" si="1"/>
        <v>18319.61</v>
      </c>
      <c r="I17" s="9">
        <f t="shared" si="1"/>
        <v>48</v>
      </c>
      <c r="J17" s="41">
        <f t="shared" ref="J17:O17" si="2">SUM(J4:J16)</f>
        <v>3125.8999999999996</v>
      </c>
      <c r="K17" s="51">
        <f t="shared" si="2"/>
        <v>282.88</v>
      </c>
      <c r="L17" s="9">
        <f t="shared" si="2"/>
        <v>3025</v>
      </c>
      <c r="M17" s="9">
        <f t="shared" si="2"/>
        <v>99253.288610000003</v>
      </c>
      <c r="N17" s="9">
        <f t="shared" si="2"/>
        <v>0</v>
      </c>
      <c r="O17" s="23">
        <f t="shared" si="2"/>
        <v>175964.06000000003</v>
      </c>
    </row>
    <row r="19" spans="1:15" x14ac:dyDescent="0.25">
      <c r="H19" s="52">
        <f>SUM(G17,J17)</f>
        <v>288343.05000000005</v>
      </c>
      <c r="I19" s="35">
        <f>H17+K17</f>
        <v>18602.490000000002</v>
      </c>
    </row>
    <row r="21" spans="1:15" x14ac:dyDescent="0.25">
      <c r="I21">
        <f>I19/H19*100</f>
        <v>6.4515132235717143</v>
      </c>
    </row>
  </sheetData>
  <mergeCells count="1">
    <mergeCell ref="A1:O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2018-09-09T06:53:46Z</cp:lastPrinted>
  <dcterms:created xsi:type="dcterms:W3CDTF">2006-09-16T00:00:00Z</dcterms:created>
  <dcterms:modified xsi:type="dcterms:W3CDTF">2019-11-11T12:31:34Z</dcterms:modified>
</cp:coreProperties>
</file>