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M10" i="2" l="1"/>
  <c r="B4" i="2" l="1"/>
  <c r="B6" i="2"/>
  <c r="B11" i="2"/>
  <c r="B7" i="2" l="1"/>
  <c r="J17" i="2" l="1"/>
  <c r="K17" i="2"/>
  <c r="L17" i="2"/>
  <c r="M17" i="2"/>
  <c r="N17" i="2"/>
  <c r="O17" i="2"/>
  <c r="C17" i="2"/>
  <c r="D17" i="2"/>
  <c r="E17" i="2"/>
  <c r="F17" i="2"/>
  <c r="G17" i="2"/>
  <c r="H17" i="2"/>
  <c r="I17" i="2"/>
  <c r="B16" i="2"/>
  <c r="B8" i="2"/>
  <c r="B9" i="2"/>
  <c r="B10" i="2"/>
  <c r="B12" i="2"/>
  <c r="B13" i="2"/>
  <c r="B14" i="2"/>
  <c r="B15" i="2"/>
  <c r="I19" i="2" l="1"/>
  <c r="H19" i="2"/>
  <c r="B5" i="2"/>
  <c r="I21" i="2" l="1"/>
  <c r="B17" i="2"/>
</calcChain>
</file>

<file path=xl/sharedStrings.xml><?xml version="1.0" encoding="utf-8"?>
<sst xmlns="http://schemas.openxmlformats.org/spreadsheetml/2006/main" count="28" uniqueCount="28">
  <si>
    <t>Оголошена сума надпорогових закупівель в системі "Prozorro" (тис.грн)</t>
  </si>
  <si>
    <t>Сума зекономлених коштів по надпорогових закупівлях в системі "Prozorro"  (тис. грн)</t>
  </si>
  <si>
    <t>Кількість допорогових закупівель, шт</t>
  </si>
  <si>
    <t>Кількість надпороговох оголошених закупівель в системі "Prozorro", шт</t>
  </si>
  <si>
    <t>Кількість надпорогових завершених закупівель в системі "Prozorro", шт.</t>
  </si>
  <si>
    <t>Кількість надпорогових  незавершених закупівель в системі "Prozorro", шт.</t>
  </si>
  <si>
    <t>Сума зекономлених коштів по допороговимх закупівлях (тис. грн)</t>
  </si>
  <si>
    <t>Кількість звітів про укладені договори, шт.</t>
  </si>
  <si>
    <t>Сума коштів по звітах за укладеними договорами   (тис.грн)</t>
  </si>
  <si>
    <t>Сума договору по допорогових закупівель      (тис. грн)</t>
  </si>
  <si>
    <t>Сума договору по надпорогових закупівлях в системі "Prozorro" (тис.грн)</t>
  </si>
  <si>
    <t>Всього закупівель, шт.</t>
  </si>
  <si>
    <t>Виконавчий комітет Білоцерківської міської ради</t>
  </si>
  <si>
    <t>Управління освіти і науки Білоцерківської міської ради</t>
  </si>
  <si>
    <t>Управління з питань молоді та спорту</t>
  </si>
  <si>
    <t>Управління охорони здоров'я Білоцерківської міської ради</t>
  </si>
  <si>
    <t>Управління соціального захисту населення Білоцерківської міської ради</t>
  </si>
  <si>
    <t>Служба у справах дітей Білоцерківської міської ради</t>
  </si>
  <si>
    <t>Відділ культури і туризму Білоцерківської міської ради</t>
  </si>
  <si>
    <t>Департамент житлово-комунального господарства Білоцерківської міської ради</t>
  </si>
  <si>
    <t>Відділ капітального будівництва Білоцерківської міської ради</t>
  </si>
  <si>
    <t>Міське фінансове управління</t>
  </si>
  <si>
    <t xml:space="preserve">Управління архітектури Білоцерківської міської ради </t>
  </si>
  <si>
    <t>Управління комунальної власності та концесії</t>
  </si>
  <si>
    <t>Управління з питань надзвичайних ситуацій</t>
  </si>
  <si>
    <t>ВСЬОГО</t>
  </si>
  <si>
    <t>Розпорядник бюджетних коштів                                                                                         Білоцерківська міська рада</t>
  </si>
  <si>
    <t>Показники використання розпорядниками бюджетних коштів електронної системи публічних закупівель "Prozorro" за період з 01.01.2019р. по 31.12.2019р.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</si>
</sst>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₴_-;\-* #,##0.00_₴_-;_-* &quot;-&quot;??_₴_-;_-@_-"/>
    <numFmt numFmtId="165" formatCode="_-* #,##0.00_р_._-;\-* #,##0.00_р_._-;_-* &quot;-&quot;??_р_._-;_-@_-"/>
    <numFmt numFmtId="166" formatCode="_-* #,##0.00\ _г_р_н_._-;\-* #,##0.00\ _г_р_н_._-;_-* &quot;-&quot;??\ _г_р_н_._-;_-@_-"/>
    <numFmt numFmtId="167" formatCode="0.0"/>
    <numFmt numFmtId="168" formatCode="#,##0.00_₴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  <charset val="204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1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6" fillId="0" borderId="0"/>
    <xf numFmtId="0" fontId="9" fillId="0" borderId="0"/>
    <xf numFmtId="0" fontId="12" fillId="0" borderId="0"/>
    <xf numFmtId="0" fontId="7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0" fillId="0" borderId="0" xfId="0" applyBorder="1"/>
    <xf numFmtId="0" fontId="3" fillId="0" borderId="1" xfId="9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0" fillId="0" borderId="1" xfId="0" applyFont="1" applyBorder="1" applyAlignment="1">
      <alignment horizontal="center"/>
    </xf>
    <xf numFmtId="0" fontId="0" fillId="0" borderId="1" xfId="0" applyBorder="1"/>
    <xf numFmtId="1" fontId="13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/>
    </xf>
    <xf numFmtId="0" fontId="3" fillId="0" borderId="3" xfId="9" applyFont="1" applyBorder="1" applyAlignment="1">
      <alignment horizontal="center" vertical="center" wrapText="1"/>
    </xf>
    <xf numFmtId="4" fontId="5" fillId="0" borderId="1" xfId="9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/>
    <xf numFmtId="4" fontId="3" fillId="0" borderId="1" xfId="9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1" xfId="9" applyFont="1" applyFill="1" applyBorder="1" applyAlignment="1">
      <alignment horizontal="center" vertical="center" wrapText="1"/>
    </xf>
    <xf numFmtId="4" fontId="5" fillId="0" borderId="1" xfId="9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/>
    <xf numFmtId="0" fontId="0" fillId="0" borderId="0" xfId="0" applyFill="1"/>
    <xf numFmtId="4" fontId="3" fillId="0" borderId="3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4" fontId="5" fillId="2" borderId="1" xfId="9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/>
    </xf>
    <xf numFmtId="4" fontId="21" fillId="2" borderId="1" xfId="0" applyNumberFormat="1" applyFont="1" applyFill="1" applyBorder="1"/>
    <xf numFmtId="4" fontId="0" fillId="2" borderId="0" xfId="0" applyNumberFormat="1" applyFill="1"/>
    <xf numFmtId="4" fontId="1" fillId="2" borderId="1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3" fillId="0" borderId="7" xfId="9" applyFont="1" applyBorder="1" applyAlignment="1">
      <alignment horizontal="center" vertical="center" wrapText="1"/>
    </xf>
    <xf numFmtId="167" fontId="20" fillId="0" borderId="8" xfId="0" applyNumberFormat="1" applyFont="1" applyBorder="1" applyAlignment="1">
      <alignment horizontal="center" vertical="center"/>
    </xf>
    <xf numFmtId="0" fontId="0" fillId="3" borderId="0" xfId="0" applyFill="1"/>
    <xf numFmtId="0" fontId="3" fillId="0" borderId="9" xfId="0" applyFont="1" applyFill="1" applyBorder="1" applyAlignment="1">
      <alignment horizontal="center" vertical="center" wrapText="1"/>
    </xf>
    <xf numFmtId="2" fontId="5" fillId="2" borderId="1" xfId="9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wrapText="1"/>
    </xf>
    <xf numFmtId="0" fontId="23" fillId="2" borderId="1" xfId="0" applyFont="1" applyFill="1" applyBorder="1"/>
    <xf numFmtId="168" fontId="3" fillId="0" borderId="3" xfId="0" applyNumberFormat="1" applyFont="1" applyBorder="1" applyAlignment="1">
      <alignment horizontal="center" vertical="center"/>
    </xf>
    <xf numFmtId="2" fontId="3" fillId="0" borderId="3" xfId="9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4" borderId="1" xfId="0" applyFill="1" applyBorder="1"/>
    <xf numFmtId="0" fontId="22" fillId="4" borderId="1" xfId="0" applyFont="1" applyFill="1" applyBorder="1" applyAlignment="1">
      <alignment wrapText="1"/>
    </xf>
    <xf numFmtId="4" fontId="3" fillId="2" borderId="4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1">
    <cellStyle name="Normal" xfId="1"/>
    <cellStyle name="Гиперссылка 2" xfId="2"/>
    <cellStyle name="Гиперссылка 3" xfId="3"/>
    <cellStyle name="Гиперссылка 4" xfId="4"/>
    <cellStyle name="Гиперссылка 5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3" xfId="13"/>
    <cellStyle name="Обычный 3 2" xfId="14"/>
    <cellStyle name="Обычный 3 2 2" xfId="15"/>
    <cellStyle name="Обычный 3 3" xfId="16"/>
    <cellStyle name="Обычный 4" xfId="17"/>
    <cellStyle name="Обычный 5" xfId="18"/>
    <cellStyle name="Обычный 5 2" xfId="19"/>
    <cellStyle name="Обычный 6" xfId="20"/>
    <cellStyle name="Обычный 6 2" xfId="21"/>
    <cellStyle name="Обычный 7" xfId="22"/>
    <cellStyle name="Обычный 7 2" xfId="23"/>
    <cellStyle name="Обычный 8" xfId="24"/>
    <cellStyle name="Обычный 9" xfId="25"/>
    <cellStyle name="Финансовый 2" xfId="26"/>
    <cellStyle name="Финансовый 2 2" xfId="27"/>
    <cellStyle name="Финансовый 2 2 2" xfId="28"/>
    <cellStyle name="Финансовый 2 3" xfId="29"/>
    <cellStyle name="Финансовый 3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Normal="100" workbookViewId="0">
      <selection activeCell="P4" sqref="P4"/>
    </sheetView>
  </sheetViews>
  <sheetFormatPr defaultRowHeight="15" x14ac:dyDescent="0.25"/>
  <cols>
    <col min="1" max="1" width="32.42578125" customWidth="1"/>
    <col min="2" max="2" width="11.42578125" customWidth="1"/>
    <col min="3" max="3" width="12.42578125" customWidth="1"/>
    <col min="4" max="4" width="12" customWidth="1"/>
    <col min="5" max="5" width="12.42578125" customWidth="1"/>
    <col min="6" max="6" width="11.7109375" customWidth="1"/>
    <col min="7" max="7" width="13" style="35" customWidth="1"/>
    <col min="8" max="8" width="12.5703125" style="11" customWidth="1"/>
    <col min="9" max="9" width="10.85546875" customWidth="1"/>
    <col min="10" max="10" width="11.42578125" style="35" customWidth="1"/>
    <col min="11" max="11" width="12.140625" style="11" customWidth="1"/>
    <col min="12" max="12" width="9.140625" customWidth="1"/>
    <col min="13" max="14" width="9.140625" hidden="1" customWidth="1"/>
    <col min="15" max="15" width="12.140625" customWidth="1"/>
    <col min="16" max="16" width="11.5703125" customWidth="1"/>
  </cols>
  <sheetData>
    <row r="1" spans="1:18" ht="25.5" customHeight="1" x14ac:dyDescent="0.25">
      <c r="A1" s="61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8" ht="102.75" customHeight="1" x14ac:dyDescent="0.25">
      <c r="A2" s="1" t="s">
        <v>26</v>
      </c>
      <c r="B2" s="1" t="s">
        <v>11</v>
      </c>
      <c r="C2" s="1" t="s">
        <v>3</v>
      </c>
      <c r="D2" s="4" t="s">
        <v>4</v>
      </c>
      <c r="E2" s="4" t="s">
        <v>5</v>
      </c>
      <c r="F2" s="4" t="s">
        <v>0</v>
      </c>
      <c r="G2" s="6" t="s">
        <v>10</v>
      </c>
      <c r="H2" s="37" t="s">
        <v>1</v>
      </c>
      <c r="I2" s="4" t="s">
        <v>2</v>
      </c>
      <c r="J2" s="6" t="s">
        <v>9</v>
      </c>
      <c r="K2" s="37" t="s">
        <v>6</v>
      </c>
      <c r="L2" s="4" t="s">
        <v>7</v>
      </c>
      <c r="M2" s="13"/>
      <c r="N2" s="13"/>
      <c r="O2" s="1" t="s">
        <v>8</v>
      </c>
    </row>
    <row r="3" spans="1:18" ht="15" customHeight="1" x14ac:dyDescent="0.25">
      <c r="A3" s="1">
        <v>1</v>
      </c>
      <c r="B3" s="1">
        <v>2</v>
      </c>
      <c r="C3" s="1">
        <v>3</v>
      </c>
      <c r="D3" s="2">
        <v>4</v>
      </c>
      <c r="E3" s="2">
        <v>5</v>
      </c>
      <c r="F3" s="2">
        <v>6</v>
      </c>
      <c r="G3" s="29">
        <v>7</v>
      </c>
      <c r="H3" s="26">
        <v>8</v>
      </c>
      <c r="I3" s="2">
        <v>9</v>
      </c>
      <c r="J3" s="29">
        <v>10</v>
      </c>
      <c r="K3" s="26">
        <v>11</v>
      </c>
      <c r="L3" s="2">
        <v>12</v>
      </c>
      <c r="M3" s="13"/>
      <c r="N3" s="13"/>
      <c r="O3" s="12">
        <v>13</v>
      </c>
    </row>
    <row r="4" spans="1:18" ht="15" customHeight="1" thickBot="1" x14ac:dyDescent="0.3">
      <c r="A4" s="51" t="s">
        <v>12</v>
      </c>
      <c r="B4" s="1">
        <f>SUM(C4,I4,L4)</f>
        <v>48</v>
      </c>
      <c r="C4" s="1">
        <v>1</v>
      </c>
      <c r="D4" s="2">
        <v>0</v>
      </c>
      <c r="E4" s="2">
        <v>1</v>
      </c>
      <c r="F4" s="17">
        <v>436.29</v>
      </c>
      <c r="G4" s="30">
        <v>0</v>
      </c>
      <c r="H4" s="38">
        <v>0</v>
      </c>
      <c r="I4" s="26">
        <v>0</v>
      </c>
      <c r="J4" s="50">
        <v>0</v>
      </c>
      <c r="K4" s="50">
        <v>0</v>
      </c>
      <c r="L4" s="26">
        <v>47</v>
      </c>
      <c r="M4" s="57"/>
      <c r="N4" s="57"/>
      <c r="O4" s="59">
        <v>913.43</v>
      </c>
      <c r="P4" s="48"/>
    </row>
    <row r="5" spans="1:18" ht="31.5" customHeight="1" thickBot="1" x14ac:dyDescent="0.3">
      <c r="A5" s="51" t="s">
        <v>13</v>
      </c>
      <c r="B5" s="1">
        <f>SUM(C5,I5,L5)</f>
        <v>134</v>
      </c>
      <c r="C5" s="22">
        <v>40</v>
      </c>
      <c r="D5" s="23">
        <v>21</v>
      </c>
      <c r="E5" s="16">
        <v>19</v>
      </c>
      <c r="F5" s="53">
        <v>101775.8</v>
      </c>
      <c r="G5" s="54">
        <v>31776.3</v>
      </c>
      <c r="H5" s="55">
        <v>3661.3</v>
      </c>
      <c r="I5" s="16">
        <v>1</v>
      </c>
      <c r="J5" s="54">
        <v>132</v>
      </c>
      <c r="K5" s="54"/>
      <c r="L5" s="16">
        <v>93</v>
      </c>
      <c r="M5" s="45"/>
      <c r="N5" s="45"/>
      <c r="O5" s="56">
        <v>5612.6</v>
      </c>
    </row>
    <row r="6" spans="1:18" ht="31.5" x14ac:dyDescent="0.25">
      <c r="A6" s="51" t="s">
        <v>14</v>
      </c>
      <c r="B6" s="1">
        <f>SUM(C6,I6,L6)</f>
        <v>5</v>
      </c>
      <c r="C6" s="1">
        <v>3</v>
      </c>
      <c r="D6" s="1">
        <v>3</v>
      </c>
      <c r="E6" s="1">
        <v>0</v>
      </c>
      <c r="F6" s="18">
        <v>1283.8499999999999</v>
      </c>
      <c r="G6" s="31">
        <v>1283.8499999999999</v>
      </c>
      <c r="H6" s="39">
        <v>0</v>
      </c>
      <c r="I6" s="1">
        <v>0</v>
      </c>
      <c r="J6" s="31">
        <v>0</v>
      </c>
      <c r="K6" s="39">
        <v>0</v>
      </c>
      <c r="L6" s="1">
        <v>2</v>
      </c>
      <c r="M6" s="1"/>
      <c r="N6" s="1"/>
      <c r="O6" s="18">
        <v>258.7</v>
      </c>
      <c r="P6" s="49"/>
      <c r="Q6" s="49"/>
      <c r="R6" s="49"/>
    </row>
    <row r="7" spans="1:18" ht="32.25" customHeight="1" x14ac:dyDescent="0.25">
      <c r="A7" s="51" t="s">
        <v>15</v>
      </c>
      <c r="B7" s="1">
        <f>SUM(C7,I7,L7)</f>
        <v>178</v>
      </c>
      <c r="C7" s="1">
        <v>28</v>
      </c>
      <c r="D7" s="5">
        <v>16</v>
      </c>
      <c r="E7" s="4">
        <v>11</v>
      </c>
      <c r="F7" s="19">
        <v>32092.51</v>
      </c>
      <c r="G7" s="32">
        <v>20157.64</v>
      </c>
      <c r="H7" s="40">
        <v>767.19</v>
      </c>
      <c r="I7" s="2"/>
      <c r="J7" s="30"/>
      <c r="K7" s="38"/>
      <c r="L7" s="2">
        <v>150</v>
      </c>
      <c r="M7" s="7"/>
      <c r="N7" s="7"/>
      <c r="O7" s="25">
        <v>3252.49</v>
      </c>
    </row>
    <row r="8" spans="1:18" ht="43.5" customHeight="1" thickBot="1" x14ac:dyDescent="0.3">
      <c r="A8" s="51" t="s">
        <v>16</v>
      </c>
      <c r="B8" s="1">
        <f t="shared" ref="B8:B15" si="0">SUM(C8,I8,L8)</f>
        <v>32</v>
      </c>
      <c r="C8" s="1">
        <v>1</v>
      </c>
      <c r="D8" s="5">
        <v>0</v>
      </c>
      <c r="E8" s="4">
        <v>1</v>
      </c>
      <c r="F8" s="19">
        <v>621.70000000000005</v>
      </c>
      <c r="G8" s="32">
        <v>621.70000000000005</v>
      </c>
      <c r="H8" s="40">
        <v>0</v>
      </c>
      <c r="I8" s="16">
        <v>0</v>
      </c>
      <c r="J8" s="36">
        <v>0</v>
      </c>
      <c r="K8" s="38">
        <v>0</v>
      </c>
      <c r="L8" s="4">
        <v>31</v>
      </c>
      <c r="M8" s="7"/>
      <c r="N8" s="7"/>
      <c r="O8" s="25">
        <v>1061.73</v>
      </c>
    </row>
    <row r="9" spans="1:18" ht="27" customHeight="1" x14ac:dyDescent="0.25">
      <c r="A9" s="51" t="s">
        <v>17</v>
      </c>
      <c r="B9" s="1">
        <f t="shared" si="0"/>
        <v>1</v>
      </c>
      <c r="C9" s="1">
        <v>1</v>
      </c>
      <c r="D9" s="5">
        <v>1</v>
      </c>
      <c r="E9" s="4"/>
      <c r="F9" s="19">
        <v>352.1</v>
      </c>
      <c r="G9" s="32">
        <v>350.4</v>
      </c>
      <c r="H9" s="40">
        <v>1.7</v>
      </c>
      <c r="I9" s="2"/>
      <c r="J9" s="30"/>
      <c r="K9" s="38"/>
      <c r="L9" s="2"/>
      <c r="M9" s="7"/>
      <c r="N9" s="7"/>
      <c r="O9" s="19"/>
    </row>
    <row r="10" spans="1:18" ht="28.5" customHeight="1" x14ac:dyDescent="0.25">
      <c r="A10" s="51" t="s">
        <v>18</v>
      </c>
      <c r="B10" s="1">
        <f t="shared" si="0"/>
        <v>17</v>
      </c>
      <c r="C10" s="1">
        <v>2</v>
      </c>
      <c r="D10" s="5"/>
      <c r="E10" s="4">
        <v>2</v>
      </c>
      <c r="F10" s="19">
        <v>2008.7</v>
      </c>
      <c r="G10" s="32"/>
      <c r="H10" s="40"/>
      <c r="I10" s="2"/>
      <c r="J10" s="30"/>
      <c r="K10" s="38"/>
      <c r="L10" s="46">
        <v>15</v>
      </c>
      <c r="M10" s="47">
        <f>0.001*618251.84</f>
        <v>618.25184000000002</v>
      </c>
      <c r="N10" s="3"/>
      <c r="O10" s="25">
        <v>618.29999999999995</v>
      </c>
    </row>
    <row r="11" spans="1:18" s="11" customFormat="1" ht="43.5" customHeight="1" x14ac:dyDescent="0.25">
      <c r="A11" s="58" t="s">
        <v>19</v>
      </c>
      <c r="B11" s="27">
        <f>SUM(C11,I11,L11)</f>
        <v>0</v>
      </c>
      <c r="C11" s="10"/>
      <c r="D11" s="4"/>
      <c r="E11" s="14"/>
      <c r="F11" s="19"/>
      <c r="G11" s="19"/>
      <c r="H11" s="19"/>
      <c r="I11" s="8"/>
      <c r="J11" s="32"/>
      <c r="K11" s="40"/>
      <c r="L11" s="40"/>
      <c r="M11" s="40"/>
      <c r="N11" s="40"/>
      <c r="O11" s="40"/>
    </row>
    <row r="12" spans="1:18" ht="31.5" customHeight="1" x14ac:dyDescent="0.25">
      <c r="A12" s="51" t="s">
        <v>20</v>
      </c>
      <c r="B12" s="1">
        <f t="shared" si="0"/>
        <v>24</v>
      </c>
      <c r="C12" s="1">
        <v>1</v>
      </c>
      <c r="D12" s="5"/>
      <c r="E12" s="4">
        <v>1</v>
      </c>
      <c r="F12" s="19">
        <v>3863.17</v>
      </c>
      <c r="G12" s="32"/>
      <c r="H12" s="40"/>
      <c r="I12" s="2"/>
      <c r="J12" s="30"/>
      <c r="K12" s="38"/>
      <c r="L12" s="4">
        <v>23</v>
      </c>
      <c r="M12" s="60"/>
      <c r="N12" s="60"/>
      <c r="O12" s="19">
        <v>2090.73</v>
      </c>
    </row>
    <row r="13" spans="1:18" ht="26.25" customHeight="1" x14ac:dyDescent="0.25">
      <c r="A13" s="51" t="s">
        <v>21</v>
      </c>
      <c r="B13" s="1">
        <f t="shared" si="0"/>
        <v>1</v>
      </c>
      <c r="C13" s="12"/>
      <c r="D13" s="12"/>
      <c r="E13" s="12"/>
      <c r="F13" s="15"/>
      <c r="G13" s="33"/>
      <c r="H13" s="41"/>
      <c r="I13" s="12"/>
      <c r="J13" s="33"/>
      <c r="K13" s="41"/>
      <c r="L13" s="12">
        <v>1</v>
      </c>
      <c r="M13" s="12"/>
      <c r="N13" s="12"/>
      <c r="O13" s="15">
        <v>55.3</v>
      </c>
    </row>
    <row r="14" spans="1:18" ht="32.25" customHeight="1" x14ac:dyDescent="0.25">
      <c r="A14" s="51" t="s">
        <v>22</v>
      </c>
      <c r="B14" s="1">
        <f t="shared" si="0"/>
        <v>1</v>
      </c>
      <c r="C14" s="12">
        <v>0</v>
      </c>
      <c r="D14" s="12">
        <v>0</v>
      </c>
      <c r="E14" s="12">
        <v>0</v>
      </c>
      <c r="F14" s="15">
        <v>0</v>
      </c>
      <c r="G14" s="33">
        <v>0</v>
      </c>
      <c r="H14" s="41">
        <v>0</v>
      </c>
      <c r="I14" s="12">
        <v>0</v>
      </c>
      <c r="J14" s="33">
        <v>0</v>
      </c>
      <c r="K14" s="41">
        <v>0</v>
      </c>
      <c r="L14" s="12">
        <v>1</v>
      </c>
      <c r="M14" s="12">
        <v>396.7</v>
      </c>
      <c r="N14" s="12"/>
      <c r="O14" s="21">
        <v>62.2</v>
      </c>
    </row>
    <row r="15" spans="1:18" ht="30.75" customHeight="1" x14ac:dyDescent="0.25">
      <c r="A15" s="51" t="s">
        <v>23</v>
      </c>
      <c r="B15" s="1">
        <f t="shared" si="0"/>
        <v>0</v>
      </c>
      <c r="C15" s="12">
        <v>0</v>
      </c>
      <c r="D15" s="12">
        <v>0</v>
      </c>
      <c r="E15" s="12">
        <v>0</v>
      </c>
      <c r="F15" s="15">
        <v>0</v>
      </c>
      <c r="G15" s="33">
        <v>0</v>
      </c>
      <c r="H15" s="41">
        <v>0</v>
      </c>
      <c r="I15" s="12">
        <v>0</v>
      </c>
      <c r="J15" s="33">
        <v>0</v>
      </c>
      <c r="K15" s="44">
        <v>0</v>
      </c>
      <c r="L15" s="12">
        <v>0</v>
      </c>
      <c r="M15" s="12"/>
      <c r="N15" s="12"/>
      <c r="O15" s="15">
        <v>0</v>
      </c>
    </row>
    <row r="16" spans="1:18" ht="26.25" customHeight="1" x14ac:dyDescent="0.25">
      <c r="A16" s="51" t="s">
        <v>24</v>
      </c>
      <c r="B16" s="1">
        <f>SUM(C16,I16,L16)</f>
        <v>3</v>
      </c>
      <c r="C16" s="12">
        <v>1</v>
      </c>
      <c r="D16" s="12">
        <v>1</v>
      </c>
      <c r="E16" s="12">
        <v>0</v>
      </c>
      <c r="F16" s="15">
        <v>217.6</v>
      </c>
      <c r="G16" s="33">
        <v>217.6</v>
      </c>
      <c r="H16" s="41">
        <v>0</v>
      </c>
      <c r="I16" s="12">
        <v>0</v>
      </c>
      <c r="J16" s="33">
        <v>0</v>
      </c>
      <c r="K16" s="41">
        <v>0</v>
      </c>
      <c r="L16" s="24">
        <v>2</v>
      </c>
      <c r="M16" s="15"/>
      <c r="N16" s="15"/>
      <c r="O16" s="15">
        <v>53.3</v>
      </c>
    </row>
    <row r="17" spans="1:15" ht="15.75" x14ac:dyDescent="0.25">
      <c r="A17" s="52" t="s">
        <v>25</v>
      </c>
      <c r="B17" s="9">
        <f>SUM(B4:B16)</f>
        <v>444</v>
      </c>
      <c r="C17" s="9">
        <f t="shared" ref="C17:I17" si="1">SUM(C4:C16)</f>
        <v>78</v>
      </c>
      <c r="D17" s="9">
        <f t="shared" si="1"/>
        <v>42</v>
      </c>
      <c r="E17" s="9">
        <f t="shared" si="1"/>
        <v>35</v>
      </c>
      <c r="F17" s="20">
        <f t="shared" si="1"/>
        <v>142651.72000000006</v>
      </c>
      <c r="G17" s="34">
        <f t="shared" si="1"/>
        <v>54407.49</v>
      </c>
      <c r="H17" s="42">
        <f t="shared" si="1"/>
        <v>4430.1899999999996</v>
      </c>
      <c r="I17" s="9">
        <f t="shared" si="1"/>
        <v>1</v>
      </c>
      <c r="J17" s="34">
        <f t="shared" ref="J17:O17" si="2">SUM(J4:J16)</f>
        <v>132</v>
      </c>
      <c r="K17" s="42">
        <f t="shared" si="2"/>
        <v>0</v>
      </c>
      <c r="L17" s="9">
        <f t="shared" si="2"/>
        <v>365</v>
      </c>
      <c r="M17" s="9">
        <f t="shared" si="2"/>
        <v>1014.9518399999999</v>
      </c>
      <c r="N17" s="9">
        <f t="shared" si="2"/>
        <v>0</v>
      </c>
      <c r="O17" s="20">
        <f t="shared" si="2"/>
        <v>13978.779999999999</v>
      </c>
    </row>
    <row r="19" spans="1:15" x14ac:dyDescent="0.25">
      <c r="H19" s="43">
        <f>SUM(G17,J17)</f>
        <v>54539.49</v>
      </c>
      <c r="I19" s="28">
        <f>H17+K17</f>
        <v>4430.1899999999996</v>
      </c>
    </row>
    <row r="21" spans="1:15" x14ac:dyDescent="0.25">
      <c r="I21">
        <f>I19/H19*100</f>
        <v>8.1229032394692346</v>
      </c>
    </row>
  </sheetData>
  <mergeCells count="1">
    <mergeCell ref="A1:O1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2018-09-09T06:53:46Z</cp:lastPrinted>
  <dcterms:created xsi:type="dcterms:W3CDTF">2006-09-16T00:00:00Z</dcterms:created>
  <dcterms:modified xsi:type="dcterms:W3CDTF">2020-02-18T07:28:24Z</dcterms:modified>
</cp:coreProperties>
</file>